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Зверева\Documents\Бюджет РМО 2024-2026\УТОЧНЕНИЕ\3 уточнение\Решение принято № 250 от 12.12.2024-3 ут\"/>
    </mc:Choice>
  </mc:AlternateContent>
  <bookViews>
    <workbookView xWindow="120" yWindow="30" windowWidth="19095" windowHeight="11250"/>
  </bookViews>
  <sheets>
    <sheet name="Лист1" sheetId="1" r:id="rId1"/>
    <sheet name="Лист2" sheetId="2" r:id="rId2"/>
    <sheet name="Лист3" sheetId="3" r:id="rId3"/>
  </sheets>
  <definedNames>
    <definedName name="_xlnm.Print_Titles" localSheetId="0">Лист1!$10:$11</definedName>
    <definedName name="_xlnm.Print_Area" localSheetId="0">Лист1!$A$1:$E$231</definedName>
  </definedNames>
  <calcPr calcId="162913"/>
</workbook>
</file>

<file path=xl/calcChain.xml><?xml version="1.0" encoding="utf-8"?>
<calcChain xmlns="http://schemas.openxmlformats.org/spreadsheetml/2006/main">
  <c r="C219" i="1" l="1"/>
  <c r="C185" i="1" l="1"/>
  <c r="C164" i="1" l="1"/>
  <c r="D131" i="1"/>
  <c r="E131" i="1"/>
  <c r="C131" i="1"/>
  <c r="D77" i="1"/>
  <c r="E77" i="1"/>
  <c r="C77" i="1"/>
  <c r="D52" i="1"/>
  <c r="E52" i="1"/>
  <c r="C52" i="1"/>
  <c r="C26" i="1"/>
  <c r="D219" i="1" l="1"/>
  <c r="E219" i="1"/>
  <c r="C153" i="1" l="1"/>
  <c r="C150" i="1" s="1"/>
  <c r="D227" i="1" l="1"/>
  <c r="E227" i="1"/>
  <c r="C227" i="1"/>
  <c r="D216" i="1" l="1"/>
  <c r="E216" i="1"/>
  <c r="C216" i="1"/>
  <c r="C212" i="1" s="1"/>
  <c r="C210" i="1" s="1"/>
  <c r="E212" i="1" l="1"/>
  <c r="E210" i="1" s="1"/>
  <c r="D212" i="1"/>
  <c r="D210" i="1" s="1"/>
  <c r="D138" i="1"/>
  <c r="E138" i="1"/>
  <c r="C138" i="1" l="1"/>
  <c r="D47" i="1" l="1"/>
  <c r="D46" i="1" s="1"/>
  <c r="E47" i="1"/>
  <c r="E46" i="1" s="1"/>
  <c r="C47" i="1"/>
  <c r="C46" i="1" s="1"/>
  <c r="D151" i="1" l="1"/>
  <c r="E151" i="1"/>
  <c r="D185" i="1" l="1"/>
  <c r="D164" i="1" s="1"/>
  <c r="E185" i="1"/>
  <c r="E164" i="1" s="1"/>
  <c r="C202" i="1" l="1"/>
  <c r="C194" i="1" s="1"/>
  <c r="C229" i="1"/>
  <c r="C137" i="1"/>
  <c r="C14" i="1"/>
  <c r="C13" i="1" s="1"/>
  <c r="C24" i="1"/>
  <c r="C28" i="1"/>
  <c r="C30" i="1"/>
  <c r="C34" i="1"/>
  <c r="C33" i="1" s="1"/>
  <c r="C32" i="1" s="1"/>
  <c r="C37" i="1"/>
  <c r="C41" i="1"/>
  <c r="C43" i="1"/>
  <c r="C57" i="1"/>
  <c r="C59" i="1"/>
  <c r="C63" i="1"/>
  <c r="C62" i="1" s="1"/>
  <c r="C69" i="1"/>
  <c r="C67" i="1" s="1"/>
  <c r="C72" i="1"/>
  <c r="C71" i="1" s="1"/>
  <c r="C83" i="1"/>
  <c r="C88" i="1"/>
  <c r="C93" i="1"/>
  <c r="C97" i="1"/>
  <c r="C100" i="1"/>
  <c r="C103" i="1"/>
  <c r="C108" i="1"/>
  <c r="C113" i="1"/>
  <c r="C117" i="1"/>
  <c r="C123" i="1"/>
  <c r="E153" i="1"/>
  <c r="E150" i="1" s="1"/>
  <c r="E202" i="1"/>
  <c r="E194" i="1" s="1"/>
  <c r="D153" i="1"/>
  <c r="D150" i="1" s="1"/>
  <c r="D202" i="1"/>
  <c r="D194" i="1" s="1"/>
  <c r="D83" i="1"/>
  <c r="D88" i="1"/>
  <c r="D93" i="1"/>
  <c r="D97" i="1"/>
  <c r="D100" i="1"/>
  <c r="D103" i="1"/>
  <c r="D108" i="1"/>
  <c r="D113" i="1"/>
  <c r="D117" i="1"/>
  <c r="D123" i="1"/>
  <c r="E83" i="1"/>
  <c r="E88" i="1"/>
  <c r="E93" i="1"/>
  <c r="E97" i="1"/>
  <c r="E100" i="1"/>
  <c r="E103" i="1"/>
  <c r="E108" i="1"/>
  <c r="E113" i="1"/>
  <c r="E117" i="1"/>
  <c r="E123" i="1"/>
  <c r="D137" i="1"/>
  <c r="D14" i="1"/>
  <c r="D13" i="1" s="1"/>
  <c r="D24" i="1"/>
  <c r="D26" i="1"/>
  <c r="D28" i="1"/>
  <c r="D30" i="1"/>
  <c r="D34" i="1"/>
  <c r="D33" i="1" s="1"/>
  <c r="D37" i="1"/>
  <c r="D41" i="1"/>
  <c r="D43" i="1"/>
  <c r="D57" i="1"/>
  <c r="D59" i="1"/>
  <c r="D63" i="1"/>
  <c r="D62" i="1" s="1"/>
  <c r="D69" i="1"/>
  <c r="D67" i="1" s="1"/>
  <c r="D72" i="1"/>
  <c r="E137" i="1"/>
  <c r="E14" i="1"/>
  <c r="E13" i="1" s="1"/>
  <c r="E24" i="1"/>
  <c r="E26" i="1"/>
  <c r="E28" i="1"/>
  <c r="E30" i="1"/>
  <c r="E34" i="1"/>
  <c r="E33" i="1" s="1"/>
  <c r="E32" i="1" s="1"/>
  <c r="E37" i="1"/>
  <c r="E41" i="1"/>
  <c r="E43" i="1"/>
  <c r="E57" i="1"/>
  <c r="E59" i="1"/>
  <c r="E63" i="1"/>
  <c r="E62" i="1" s="1"/>
  <c r="E69" i="1"/>
  <c r="E67" i="1" s="1"/>
  <c r="E72" i="1"/>
  <c r="E229" i="1"/>
  <c r="D229" i="1"/>
  <c r="D32" i="1" l="1"/>
  <c r="E82" i="1"/>
  <c r="D82" i="1"/>
  <c r="C82" i="1"/>
  <c r="C81" i="1" s="1"/>
  <c r="C50" i="1"/>
  <c r="E50" i="1"/>
  <c r="D50" i="1"/>
  <c r="D149" i="1"/>
  <c r="D148" i="1" s="1"/>
  <c r="E149" i="1"/>
  <c r="E148" i="1" s="1"/>
  <c r="C149" i="1"/>
  <c r="C148" i="1" s="1"/>
  <c r="D71" i="1"/>
  <c r="E40" i="1"/>
  <c r="E23" i="1"/>
  <c r="E22" i="1" s="1"/>
  <c r="D40" i="1"/>
  <c r="E81" i="1"/>
  <c r="D81" i="1"/>
  <c r="C23" i="1"/>
  <c r="C22" i="1" s="1"/>
  <c r="E71" i="1"/>
  <c r="D23" i="1"/>
  <c r="D22" i="1" s="1"/>
  <c r="C40" i="1"/>
  <c r="C12" i="1" l="1"/>
  <c r="C231" i="1" s="1"/>
  <c r="E12" i="1"/>
  <c r="D12" i="1"/>
  <c r="E231" i="1" l="1"/>
  <c r="D231" i="1"/>
</calcChain>
</file>

<file path=xl/sharedStrings.xml><?xml version="1.0" encoding="utf-8"?>
<sst xmlns="http://schemas.openxmlformats.org/spreadsheetml/2006/main" count="453" uniqueCount="450">
  <si>
    <t>Код бюджетной классификации Российской Федерации</t>
  </si>
  <si>
    <t>Наименование доходов</t>
  </si>
  <si>
    <t xml:space="preserve">Сумма, тыс. руб. </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</si>
  <si>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</si>
  <si>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</si>
  <si>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</si>
  <si>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</si>
  <si>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</si>
  <si>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</si>
  <si>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</si>
  <si>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</si>
  <si>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</si>
  <si>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</si>
  <si>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</si>
  <si>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</si>
  <si>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</si>
  <si>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</si>
  <si>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</si>
  <si>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</si>
  <si>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</si>
  <si>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</si>
  <si>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</si>
  <si>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</si>
  <si>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</si>
  <si>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</si>
  <si>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</si>
  <si>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</si>
  <si>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000 1 05 03000 00 0000 110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</si>
  <si>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</si>
  <si>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</si>
  <si>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</si>
  <si>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</si>
  <si>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</si>
  <si>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</si>
  <si>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</si>
  <si>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</si>
  <si>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</si>
  <si>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</si>
  <si>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</si>
  <si>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</si>
  <si>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</si>
  <si>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</si>
  <si>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</si>
  <si>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</si>
  <si>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000 1 11 07000 00 0000 120</t>
  </si>
  <si>
    <t>Платежи от государственных и муниципальных унитарных предприятий</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</si>
  <si>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</si>
  <si>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</si>
  <si>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</si>
  <si>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</si>
  <si>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</si>
  <si>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</si>
  <si>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</si>
  <si>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</si>
  <si>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</si>
  <si>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</si>
  <si>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000 1 13 00000 00 0000 000</t>
  </si>
  <si>
    <t>ДОХОДЫ ОТ ОКАЗАНИЯ ПЛАТНЫХ УСЛУГ (РАБОТ) И КОМПЕНСАЦИИ ЗАТРАТ ГОСУДАРСТВА</t>
  </si>
  <si>
    <t>000 1 14 00000 00 0000 000</t>
  </si>
  <si>
    <t>ДОХОДЫ ОТ ПРОДАЖИ МАТЕРИАЛЬНЫХ И НЕМАТЕРИАЛЬНЫХ АКТИВОВ</t>
  </si>
  <si>
    <t>000 1 16 00000 00 0000 000</t>
  </si>
  <si>
    <t>ШТРАФЫ, САНКЦИИ, ВОЗМЕЩЕНИЕ УЩЕРБА</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</si>
  <si>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</si>
  <si>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</si>
  <si>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</si>
  <si>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</si>
  <si>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</si>
  <si>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</si>
  <si>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000 2 04 00000 00 0000 000</t>
  </si>
  <si>
    <t>БЕЗВОЗМЕЗДНЫЕ ПОСТУПЛЕНИЯ ОТ НЕГОСУДАРСТВЕННЫХ ОРГАНИЗАЦИЙ</t>
  </si>
  <si>
    <t>000 2 07 00000 00 0000 000</t>
  </si>
  <si>
    <t>ПРОЧИЕ БЕЗВОЗМЕЗДНЫЕ ПОСТУПЛЕНИЯ</t>
  </si>
  <si>
    <t>ИТОГО</t>
  </si>
  <si>
    <t>000 2 02 20000 00 0000 150</t>
  </si>
  <si>
    <t>000 2 02 30000 00 0000 150</t>
  </si>
  <si>
    <t xml:space="preserve">Плата за размещение отходов производства </t>
  </si>
  <si>
    <t>000 1 12 01041 01 0000 120</t>
  </si>
  <si>
    <t>000 1 03 02231 01 0000 110</t>
  </si>
  <si>
    <t>000 1 03 02241 01 0000 110</t>
  </si>
  <si>
    <t>000 1 03 02251 01 0000 110</t>
  </si>
  <si>
    <t>000 1 16 11064 01 0000 140</t>
  </si>
  <si>
    <t>000 1 16 02020 02 0000 140</t>
  </si>
  <si>
    <t>000 1 16 01053 01 0000 140</t>
  </si>
  <si>
    <t>000 1 16 01063 01 0000 140</t>
  </si>
  <si>
    <t>000 1 16 01073 01 0000 140</t>
  </si>
  <si>
    <t>000 1 16 01083 01 0000 140</t>
  </si>
  <si>
    <t>000 1 16 01133 01 0000 140</t>
  </si>
  <si>
    <t>000 1 16 01143 01 0000 140</t>
  </si>
  <si>
    <t>000 1 16 01153 01 0000 140</t>
  </si>
  <si>
    <t>000 1 16 01173 01 0000 140</t>
  </si>
  <si>
    <t>000 1 16 01193 01 0000 140</t>
  </si>
  <si>
    <t>000 1 16 01203 01 0000 140</t>
  </si>
  <si>
    <t>000 1 16 01000 01 0000 140</t>
  </si>
  <si>
    <t>Административные штрафы, установленные Кодексом Российской Федерации об административных правонарушениях</t>
  </si>
  <si>
    <t>000 1 03 02261 01 0000 110</t>
  </si>
  <si>
    <t>000 1 01 02080 01 0000 110</t>
  </si>
  <si>
    <t>000 1 05 01000 00 0000 110</t>
  </si>
  <si>
    <t>Налоги, взимаемые с применением упрощенной системы налогообложения</t>
  </si>
  <si>
    <t>000 1 05 01011 01 0000 110</t>
  </si>
  <si>
    <t>000 1 05 01010 01 0000 110</t>
  </si>
  <si>
    <t>Налог, взимаемый с налогоплательщиков, выбравших в качестве объекта налогообложения доходы</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</si>
  <si>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</si>
  <si>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</si>
  <si>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000 1 17 00000 00 0000 000</t>
  </si>
  <si>
    <t>ПРОЧИЕ НЕНАЛОГОВЫЕ ДОХОДЫ</t>
  </si>
  <si>
    <t>2024 год</t>
  </si>
  <si>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незаконное привлечение к трудовой деятельности либо выполнению работ или оказанию услуг государственного или муниципального служащего либо бывшего государственного или муниципального служащего)</t>
    </r>
  </si>
  <si>
    <t>к решению Думы Ржевского муниципального округа</t>
  </si>
  <si>
    <t>2025 год</t>
  </si>
  <si>
    <t xml:space="preserve">ПРОГНОЗИРУЕМЫЕ ДОХОДЫ БЮДЖЕТА РЖЕВСКОГО МУНИЦИПАЛЬНОГО ОКРУГА </t>
  </si>
  <si>
    <t>000 1 05 04060 02 0000 110</t>
  </si>
  <si>
    <t>Налог, взимаемый в связи с применением патентной системы налогообложения, зачисляемый в бюджеты муниципальных округов</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</si>
  <si>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</si>
  <si>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</si>
  <si>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t>
  </si>
  <si>
    <t>000 1 06 06032 14 0000 110</t>
  </si>
  <si>
    <t>000 1 06 06042 14 0000 110</t>
  </si>
  <si>
    <t>Земельный налог с физических лиц, обладающих земельным участком, расположенным в границах муниципальных округов</t>
  </si>
  <si>
    <t>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</si>
  <si>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</si>
  <si>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</si>
  <si>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</si>
  <si>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</si>
  <si>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000 1 11 05074 14 0000 120</t>
  </si>
  <si>
    <t>000 1 11 07014 14 0000 120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</si>
  <si>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</si>
  <si>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</si>
  <si>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000 1 11 09044 14 0000 120</t>
  </si>
  <si>
    <t>000 1 11 09080 14 0000 120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</si>
  <si>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</si>
  <si>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 xml:space="preserve">Прочие доходы от оказания платных услуг (работ) получателями средств бюджетов муниципальных округов </t>
  </si>
  <si>
    <t>000 1 13 01994 14 0000 130</t>
  </si>
  <si>
    <r>
      <t xml:space="preserve">Прочие доходы от компенсации затрат бюджетов муниципальных округов </t>
    </r>
    <r>
      <rPr>
        <i/>
        <sz val="11"/>
        <rFont val="Times New Roman"/>
        <family val="1"/>
        <charset val="204"/>
      </rPr>
      <t xml:space="preserve">(прочие доходы от компенсации затрат бюджета)  </t>
    </r>
  </si>
  <si>
    <t>Прочие доходы от компенсации затрат бюджетов муниципальных округов</t>
  </si>
  <si>
    <t>000 1 13 02994 14 0000 130</t>
  </si>
  <si>
    <r>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r>
    <r>
      <rPr>
        <i/>
        <sz val="11"/>
        <rFont val="Times New Roman"/>
        <family val="1"/>
        <charset val="204"/>
      </rPr>
      <t>(платежи в рассрочку от реализации объектов субъектам малого и среднего предпринимательства на условиях преимущественного права выкупа по договорам, заключенным в предыдущие годы)</t>
    </r>
  </si>
  <si>
    <t>000 1 14 02043 14 0000 410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</si>
  <si>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</si>
  <si>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</si>
  <si>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</si>
  <si>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</si>
  <si>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1"/>
        <rFont val="Times New Roman"/>
        <family val="1"/>
        <charset val="204"/>
      </rPr>
      <t>(доходы от приватизации с торгов нежилых помещений (зданий, сооружений))</t>
    </r>
  </si>
  <si>
    <t>000 1 14 13040 14 0000 410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</si>
  <si>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</si>
  <si>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</si>
  <si>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000 1 16 07010 14 0000 140</t>
  </si>
  <si>
    <t>000 1 16 09040 14 0000 140</t>
  </si>
  <si>
    <t>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</si>
  <si>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Инициативные платежи, зачисляемые в бюджеты муниципальных округов</t>
  </si>
  <si>
    <t>000 1 17 15020 14 0000 150</t>
  </si>
  <si>
    <t>000 2 04 04020 14 0000 150</t>
  </si>
  <si>
    <t>Поступления от денежных пожертвований, предоставляемых негосударственными организациями получателям средств бюджетов муниципальных округов</t>
  </si>
  <si>
    <t>Поступления от денежных пожертвований, предоставляемых физическими лицами получателям средств бюджетов муниципальных округов</t>
  </si>
  <si>
    <t>000 2 07 04020 14 0000 150</t>
  </si>
  <si>
    <t>000 2 02 25304 14 0000 150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</si>
  <si>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</si>
  <si>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000 2 02 29999 14 0000 150</t>
  </si>
  <si>
    <t>Прочие субсидии бюджетам муниципальных округов</t>
  </si>
  <si>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</si>
  <si>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</si>
  <si>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000 2 02 35082 14 0000 150</t>
  </si>
  <si>
    <t>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</si>
  <si>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</si>
  <si>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</si>
  <si>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</si>
  <si>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000 2 02 35303 14 0000 150</t>
  </si>
  <si>
    <t>000 2 02 35930 14 0000 150</t>
  </si>
  <si>
    <t>Субвенции бюджетам муниципальных округов на государственную регистрацию актов гражданского состояния</t>
  </si>
  <si>
    <t>000 2 02 39999 14 0000 150</t>
  </si>
  <si>
    <r>
      <t>Прочие субвенции бюджетам муниципальных округов (</t>
    </r>
    <r>
      <rPr>
        <i/>
        <sz val="11"/>
        <rFont val="Times New Roman"/>
        <family val="1"/>
        <charset val="204"/>
      </rPr>
      <t>на осуществление государственных полномочий по созданию, исполнению полномочий и обеспечению деятельности комиссий по делам несовершеннолетних)</t>
    </r>
  </si>
  <si>
    <r>
      <t>Прочие субвенции бюджетам муниципальных округов (</t>
    </r>
    <r>
      <rPr>
        <i/>
        <sz val="11"/>
        <rFont val="Times New Roman"/>
        <family val="1"/>
        <charset val="204"/>
      </rPr>
      <t>на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r>
  </si>
  <si>
    <r>
      <t xml:space="preserve">Прочие субвенции бюджетам муниципальных округов </t>
    </r>
    <r>
      <rPr>
        <i/>
        <sz val="11"/>
        <rFont val="Times New Roman"/>
        <family val="1"/>
        <charset val="204"/>
      </rPr>
      <t>(на 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r>
  </si>
  <si>
    <r>
      <t xml:space="preserve">Прочие субсидии бюджетам муниципальных  округов </t>
    </r>
    <r>
      <rPr>
        <i/>
        <sz val="11"/>
        <rFont val="Times New Roman"/>
        <family val="1"/>
        <charset val="204"/>
      </rPr>
      <t>(на организацию отдыха детей в каникулярное время)</t>
    </r>
  </si>
  <si>
    <r>
      <t xml:space="preserve">Прочие субсидии бюджетам муниципальных округов </t>
    </r>
    <r>
      <rPr>
        <i/>
        <sz val="11"/>
        <rFont val="Times New Roman"/>
        <family val="1"/>
        <charset val="204"/>
      </rPr>
      <t>(на организацию участия детей и подростков в социально значимых региональных проектах)</t>
    </r>
  </si>
  <si>
    <t>000 1 16 11050 01 0000 140</t>
  </si>
  <si>
    <r>
      <t xml:space="preserve">Прочие субсидии бюджетам муниципальных округов </t>
    </r>
    <r>
      <rPr>
        <i/>
        <sz val="11"/>
        <rFont val="Times New Roman"/>
        <family val="1"/>
        <charset val="204"/>
      </rPr>
      <t>(на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r>
  </si>
  <si>
    <r>
      <t xml:space="preserve">Прочие субвенции бюджетам муниципальных округов </t>
    </r>
    <r>
      <rPr>
        <i/>
        <sz val="11"/>
        <rFont val="Times New Roman"/>
        <family val="1"/>
        <charset val="204"/>
      </rPr>
      <t>(на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t>
    </r>
  </si>
  <si>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</si>
  <si>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</si>
  <si>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000 2 02 20216 14 0000 150</t>
  </si>
  <si>
    <r>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r>
    <r>
      <rPr>
        <i/>
        <sz val="11"/>
        <rFont val="Times New Roman"/>
        <family val="1"/>
        <charset val="204"/>
      </rPr>
      <t xml:space="preserve"> (на капитальный ремонт и ремонт дворовых территорий многоквартирных домов, проездов к дворовым территориям многоквартирных домов населенных пунктов)</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</si>
  <si>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1"/>
        <rFont val="Times New Roman"/>
        <family val="1"/>
        <charset val="204"/>
      </rPr>
      <t>(на капитальный ремонт и ремонт улично-дорожной сети муниципальных образований Тверской области)</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</si>
  <si>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1"/>
        <rFont val="Times New Roman"/>
        <family val="1"/>
        <charset val="204"/>
      </rPr>
      <t>(на проведение мероприятий в целях обеспечения безопасности дорожного движения на автомобильных дорогах общего пользования местного значения)</t>
    </r>
  </si>
  <si>
    <t>000 2 02 25599 14 0000 150</t>
  </si>
  <si>
    <t>Субсидии бюджетам муниципальных округов на подготовку проектов межевания земельных участков и на проведение кадастровых работ</t>
  </si>
  <si>
    <t>000 2 02 35118 14 0000 150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</si>
  <si>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</si>
  <si>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</si>
  <si>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000 2 02 35179 14 0000 150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</si>
  <si>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</si>
  <si>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Прочие субвенции бюджетам муниципальных округов</t>
  </si>
  <si>
    <t>Приложение № 2</t>
  </si>
  <si>
    <t>2026 год</t>
  </si>
  <si>
    <t xml:space="preserve">НА 2024 ГОД НА ПЛАНОВЫЙ ПЕРИОД 2025 И 2026 ГОДОВ </t>
  </si>
  <si>
    <t>182 1 01 02130 01 0000 110</t>
  </si>
  <si>
    <t>182 1 01 02140 01 0000 110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</si>
  <si>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</si>
  <si>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</si>
  <si>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</si>
  <si>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</si>
  <si>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000 1 17 15020 14 9050 150</t>
  </si>
  <si>
    <t>000 1 17 15020 14 9053 150</t>
  </si>
  <si>
    <t>000 1 17 15020 14 9054 150</t>
  </si>
  <si>
    <t>000 1 17 15020 14 9055 150</t>
  </si>
  <si>
    <t>000 1 17 15020 14 9056 150</t>
  </si>
  <si>
    <t>000 1 17 15020 14 9057 150</t>
  </si>
  <si>
    <t>000 1 17 15020 14 9068 150</t>
  </si>
  <si>
    <t>000 1 17 15020 14 9072 150</t>
  </si>
  <si>
    <t xml:space="preserve">000 2 02 29999 14 2253 150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</si>
  <si>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</si>
  <si>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r>
      <t xml:space="preserve">Прочие субсидии бюджетам муниципальных округов </t>
    </r>
    <r>
      <rPr>
        <i/>
        <sz val="11"/>
        <rFont val="Times New Roman"/>
        <family val="1"/>
        <charset val="204"/>
      </rPr>
      <t>(на поддержку обустройства мест массового отдыха населения (городских парков))</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</si>
  <si>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"Благоустройство дворовой территории по адресу: Тверская область, город Ржев,улица Игоря Верещагина,дом 9")</t>
    </r>
  </si>
  <si>
    <r>
      <t>Инициативные платежи, зачисляемые в бюджеты муниципальных округов</t>
    </r>
    <r>
      <rPr>
        <i/>
        <sz val="11"/>
        <rFont val="Times New Roman"/>
        <family val="1"/>
        <charset val="204"/>
      </rPr>
      <t xml:space="preserve"> (на реализацию программы по поддержке местных инициатив в Тверской области "Устройство наружной канализационной сети с подключением многоквартирного дома, расположенного по адресу: Тверская область, город Ржев,улица Володарского, дом 74")</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</si>
  <si>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кресел театральных в Концертный зал МУДО "Детская музыкальная школа №1 им.Я.И.Гуревича" Ржевского муниципального округа по адресу: Тверская обл., г. Ржев, ул. Ленина,д.11")</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</si>
  <si>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"Беларус-82.1" (или эквивалента) с навесным оборудованием: щетка, отвал, ковш для нужд Ржевского муниципального округа")</t>
    </r>
  </si>
  <si>
    <r>
      <t>Инициативные платежи, зачисляемые в бюджеты муниципальных округов</t>
    </r>
    <r>
      <rPr>
        <i/>
        <sz val="11"/>
        <rFont val="Times New Roman"/>
        <family val="1"/>
        <charset val="204"/>
      </rPr>
      <t xml:space="preserve"> (на на реализацию программы по поддержке местных инициатив в Тверской области "Приобретение трактора "Беларус -82.1" (или эквивалента) с навесным оборудованием : щетка, отвал, ковш, погрузчик для нужд Ржевского муниципального округа")</t>
    </r>
  </si>
  <si>
    <r>
      <t>Инициативные платежи, зачисляемые в бюджеты муниципальных округов</t>
    </r>
    <r>
      <rPr>
        <i/>
        <sz val="11"/>
        <rFont val="Times New Roman"/>
        <family val="1"/>
        <charset val="204"/>
      </rPr>
      <t xml:space="preserve"> (на реализацию программы по поддержке местных инициатив в Тверской области "Приобретение минитрактора Zim Ani TC102HV(или эквивалента) для нужд Ржевского муниципального округа")</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</si>
  <si>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напольного покрытия татами для тхеквондо для МБУ ДО "КСШОР №1" Ржевского муниципального округа")</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</si>
  <si>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детской площаки в д. Медведево Ржевского муниципального округа")</t>
    </r>
  </si>
  <si>
    <t>000 2 02 25555 14 0000 150</t>
  </si>
  <si>
    <t>Субсидии бюджетам муниципальных округов на реализацию программ формирования современной городской среды</t>
  </si>
  <si>
    <t>000 2 02 29999 14 9000 150</t>
  </si>
  <si>
    <r>
      <t xml:space="preserve">Прочие субсидии бюджетам муниципальных округов </t>
    </r>
    <r>
      <rPr>
        <i/>
        <sz val="11"/>
        <rFont val="Times New Roman"/>
        <family val="1"/>
        <charset val="204"/>
      </rPr>
      <t>(на реализацию программ по поддержке местных инициатив в Тверской области)</t>
    </r>
  </si>
  <si>
    <t>000 2 02 29999 14 9054 150</t>
  </si>
  <si>
    <t>000 2 02 29999 14 9055 150</t>
  </si>
  <si>
    <t>000 2 02 29999 14 9056 150</t>
  </si>
  <si>
    <t>000 2 02 29999 14 9057 150</t>
  </si>
  <si>
    <t>000 2 02 29999 14 9068 150</t>
  </si>
  <si>
    <t>000 2 02 29999 14 9072 150</t>
  </si>
  <si>
    <t>000 2 02 20077 14 0000 150</t>
  </si>
  <si>
    <t xml:space="preserve">000 2 02 29999 14 2045 150 </t>
  </si>
  <si>
    <t>000 2 02 29999 14 2222 150</t>
  </si>
  <si>
    <t xml:space="preserve">"О внесении изменений в решение Думы Ржевского  </t>
  </si>
  <si>
    <t>000 2 02 25467 14 0000 150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</si>
  <si>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</si>
  <si>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000 2 02 29999 14 2243 150</t>
  </si>
  <si>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1"/>
        <rFont val="Times New Roman"/>
        <family val="1"/>
        <charset val="204"/>
      </rPr>
      <t>(доходы от приватизации с торгов земельных участков)</t>
    </r>
  </si>
  <si>
    <t>000 1 14 13040 14 0060 410</t>
  </si>
  <si>
    <t>Субсидии бюджетам муниципальных округов на софинансирование капитальных вложений в объекты муниципальной собственности</t>
  </si>
  <si>
    <r>
      <t xml:space="preserve">Прочие субвенции бюджетам муниципальных округов </t>
    </r>
    <r>
      <rPr>
        <i/>
        <sz val="11"/>
        <rFont val="Times New Roman"/>
        <family val="1"/>
        <charset val="204"/>
      </rPr>
      <t>(на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</si>
  <si>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 -82.1" (или эквивалента) с навесным оборудованием : щетка, отвал, ковш, погрузчик для нужд Ржевского муниципального округа")</t>
    </r>
  </si>
  <si>
    <r>
      <t xml:space="preserve">Прочие субсидии бюджетам муниципальных округов </t>
    </r>
    <r>
      <rPr>
        <i/>
        <sz val="11"/>
        <rFont val="Times New Roman"/>
        <family val="1"/>
        <charset val="204"/>
      </rPr>
      <t xml:space="preserve">(на реализацию программы по поддержке местных инициатив в Тверской области "Приобретение минитрактора Zim Ani TC102HV(или эквивалента) для нужд Ржевского муниципального округа") </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</si>
  <si>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напольного покрытия татами для тхеквондо для МБУ ДО "КСШОР №1" Ржевского муниципального округа")</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</si>
  <si>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детской площадки в д. Медведево Ржевского муниципального округа")</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</si>
  <si>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кресел театральных в Концертный зал МУДО "Детская музыкальная школа №1 им.Я.И.Гуревича" Ржевского муниципального округа по адресу: Тверская обл., г. Ржев, ул. Ленина,д.11")</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</si>
  <si>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"Беларус-82.1" (или эквивалента) с навесным оборудованием: щетка, отвал, ковш для нужд Ржевского муниципального округа")</t>
    </r>
  </si>
  <si>
    <r>
      <t>Прочие субсидии бюджетам муниципальных округов</t>
    </r>
    <r>
      <rPr>
        <i/>
        <sz val="11"/>
        <rFont val="Times New Roman"/>
        <family val="1"/>
        <charset val="204"/>
      </rPr>
      <t xml:space="preserve"> (на укрепление материально-технической базы муниципальных спортивных школ)</t>
    </r>
  </si>
  <si>
    <r>
      <t xml:space="preserve">Прочие субсидии бюджетам муниципальных округов </t>
    </r>
    <r>
      <rPr>
        <i/>
        <sz val="11"/>
        <rFont val="Times New Roman"/>
        <family val="1"/>
        <charset val="204"/>
      </rPr>
      <t>(на приобретение и установку плоскостных спортивных сооружений и оборудования на плоскостные спортивные сооружения на территории Тверской области)</t>
    </r>
  </si>
  <si>
    <r>
      <t xml:space="preserve">Прочие субсидии бюджетам муниципальных округов </t>
    </r>
    <r>
      <rPr>
        <i/>
        <sz val="11"/>
        <rFont val="Times New Roman"/>
        <family val="1"/>
        <charset val="204"/>
      </rPr>
      <t>(на развитие материально-технической базы редакций районных и городских газет)</t>
    </r>
  </si>
  <si>
    <r>
      <t xml:space="preserve">Прочие субсидии бюджетам муниципальных округов </t>
    </r>
    <r>
      <rPr>
        <i/>
        <sz val="11"/>
        <rFont val="Times New Roman"/>
        <family val="1"/>
        <charset val="204"/>
      </rPr>
      <t>(на обеспечение жильем молодых семей без привлечения средств федерального бюджета)</t>
    </r>
  </si>
  <si>
    <r>
      <t xml:space="preserve">Прочие субсидии бюджетам муниципальных округов </t>
    </r>
    <r>
      <rPr>
        <i/>
        <sz val="11"/>
        <rFont val="Times New Roman"/>
        <family val="1"/>
        <charset val="204"/>
      </rPr>
      <t>(на обеспечение жилыми помещениями малоимущих многодетных семей, нуждающихся в жилых помещениях)</t>
    </r>
  </si>
  <si>
    <r>
      <rPr>
        <sz val="11"/>
        <rFont val="Times New Roman"/>
        <family val="1"/>
        <charset val="204"/>
      </rPr>
      <t xml:space="preserve">Прочие субсидии бюджетам муниципальных округов </t>
    </r>
    <r>
      <rPr>
        <i/>
        <sz val="11"/>
        <rFont val="Times New Roman"/>
        <family val="1"/>
        <charset val="204"/>
      </rPr>
      <t>(на поддержку редакций районных и городских газет)</t>
    </r>
  </si>
  <si>
    <r>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r>
    <r>
      <rPr>
        <i/>
        <sz val="11"/>
        <rFont val="Times New Roman"/>
        <family val="1"/>
        <charset val="204"/>
      </rPr>
      <t>(государственная пошлина, уплачиваемая при обращении в суды)</t>
    </r>
  </si>
  <si>
    <r>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r>
    <r>
      <rPr>
        <i/>
        <sz val="11"/>
        <rFont val="Times New Roman"/>
        <family val="1"/>
        <charset val="204"/>
      </rPr>
      <t>(государственная пошлина, уплачиваемая на основании судебных актов по результатам рассмотрения дел по существу)</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</si>
  <si>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(штрафы за незаконную продажу товаров (иных вещей), свободная реализация которых запрещена или ограничена)</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</si>
  <si>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rFont val="Times New Roman"/>
        <family val="1"/>
        <charset val="204"/>
      </rPr>
      <t>(штрафы за невыполнение требований и мероприятий в области гражданской обороны)</t>
    </r>
  </si>
  <si>
    <r>
      <t xml:space="preserve">Прочие субсидии бюджетам муниципальных округов </t>
    </r>
    <r>
      <rPr>
        <i/>
        <sz val="11"/>
        <rFont val="Times New Roman"/>
        <family val="1"/>
        <charset val="204"/>
      </rPr>
      <t>(на проведение капитального ремонта объектов теплоэнергетических комплексов муниципальных образований Тверской области)</t>
    </r>
  </si>
  <si>
    <t>000 1 17 15020 14 9076 150</t>
  </si>
  <si>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Автогрейдера АГ-140 (или эквивалент) для нужд Ржевского муниципального округа")</t>
    </r>
  </si>
  <si>
    <t>000 2 02 25497 14 0000 150</t>
  </si>
  <si>
    <t>000 2 02 25519 14 0000 150</t>
  </si>
  <si>
    <t>000 2 02 29999 14 2191 150</t>
  </si>
  <si>
    <t>Прочие субсидии бюджетам городских округов (на укрепление материально-технической базы муниципальных организаций отдыха и оздоровления детей)</t>
  </si>
  <si>
    <t>000 2 02 49999 14 0000 150</t>
  </si>
  <si>
    <t>Прочие межбюджетные трансферты, передаваемые бюджетам муниципальных округов</t>
  </si>
  <si>
    <t>000 2 02 49999 14 8012 150</t>
  </si>
  <si>
    <t>000 2 02 49999 14 8013 150</t>
  </si>
  <si>
    <t>000 2 02 40000 00 0000 150</t>
  </si>
  <si>
    <t>Иные межбюджетные трансферты</t>
  </si>
  <si>
    <t>000 2 02 20216 14 2179 150</t>
  </si>
  <si>
    <r>
      <t xml:space="preserve">Прочие межбюджетные трансферты, передаваемые бюджетам муниципальных округов </t>
    </r>
    <r>
      <rPr>
        <i/>
        <sz val="11"/>
        <rFont val="Times New Roman"/>
        <family val="1"/>
        <charset val="204"/>
      </rPr>
      <t>(на реализацию мероприятий по обращениям, поступающим к депутатам Законодательного Собрания Тверской области в рамках реализации программ поддержки местных инициатив)</t>
    </r>
  </si>
  <si>
    <t xml:space="preserve"> </t>
  </si>
  <si>
    <t>000 1 11 01040 14 0000 120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</si>
  <si>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муниципальных округов</t>
  </si>
  <si>
    <t>000 1 11 05092 14 0000 120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</si>
  <si>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</si>
  <si>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000 1 14 06024 14 0000 430</t>
  </si>
  <si>
    <t>000 1 14 13040 14 0080 410</t>
  </si>
  <si>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1"/>
        <rFont val="Times New Roman"/>
        <family val="1"/>
        <charset val="204"/>
      </rPr>
      <t>(доходы от приватизации объектов на условиях преимущественного права выкупа субъектами малого и среднего предпринимательства)</t>
    </r>
  </si>
  <si>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</si>
  <si>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</si>
  <si>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000 1 16 07090 14 0000 140</t>
  </si>
  <si>
    <t xml:space="preserve">Иные штрафы,неустойки,пени,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</si>
  <si>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1"/>
        <rFont val="Times New Roman"/>
        <family val="1"/>
        <charset val="204"/>
      </rPr>
      <t>(пени, уплаченные по договорам аренды имущества, составляющего казну муниципальных округов (за исключением земельных участков)</t>
    </r>
  </si>
  <si>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1"/>
        <rFont val="Times New Roman"/>
        <family val="1"/>
        <charset val="204"/>
      </rPr>
      <t>(пени, уплаченные по договорам аренды, а также по договорам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r>
  </si>
  <si>
    <t>Субсидия бюджетам городских округов на поддержку отрасли культуры</t>
  </si>
  <si>
    <t>000 2 02 29999 14 9050 150</t>
  </si>
  <si>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"Благоустройство дворовой территории по адресу: Тверская область, город Ржев,улица Игоря Верещагина,дом 9")</t>
    </r>
  </si>
  <si>
    <t>000 2 02 29999 14 9076 150</t>
  </si>
  <si>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Автогрейдера АГ-140 (или эквивалента) для нужд Ржевского муниципального округа")</t>
    </r>
  </si>
  <si>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</si>
  <si>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000 2 02 29999 14 2043 150</t>
  </si>
  <si>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1"/>
        <rFont val="Times New Roman"/>
        <family val="1"/>
        <charset val="204"/>
      </rPr>
      <t>(на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r>
  </si>
  <si>
    <r>
      <t>Прочие субсидии бюджетам муниципальных округов (</t>
    </r>
    <r>
      <rPr>
        <i/>
        <sz val="11"/>
        <rFont val="Times New Roman"/>
        <family val="1"/>
        <charset val="204"/>
      </rPr>
      <t>на реализацию Закона Тверской области от 16.02.2009 №7-ЗО "О статусе города Тверской области, удостоенного почетного звания Российской Федерации "Город воинской славы"")</t>
    </r>
  </si>
  <si>
    <r>
      <t xml:space="preserve">Прочие межбюджетные трансферты, передаваемые бюджетам муниципальных округов </t>
    </r>
    <r>
      <rPr>
        <i/>
        <sz val="11"/>
        <rFont val="Times New Roman"/>
        <family val="1"/>
        <charset val="204"/>
      </rPr>
      <t>(на содействие развитию малого и среднего предпринимательства в сфере туризма)</t>
    </r>
  </si>
  <si>
    <r>
      <t xml:space="preserve">Прочие межбюджетные трансферты, передаваемые бюджетам муниципальных округов </t>
    </r>
    <r>
      <rPr>
        <i/>
        <sz val="11"/>
        <rFont val="Times New Roman"/>
        <family val="1"/>
        <charset val="204"/>
      </rPr>
      <t>(на реализацию проектов в рамках поддержки школьных инициатив Тверской области ("Зона коллективной работы" МОУ "Становская СОШ" Ржевского района Тверской области)</t>
    </r>
  </si>
  <si>
    <r>
      <t xml:space="preserve">Прочие межбюджетные трансферты, передаваемые бюджетам муниципальных округов </t>
    </r>
    <r>
      <rPr>
        <i/>
        <sz val="11"/>
        <rFont val="Times New Roman"/>
        <family val="1"/>
        <charset val="204"/>
      </rPr>
      <t>(на реализацию проектов в рамках поддержки школьных инициатив Тверской области ("Интерактивный музей" МОУ "Лицей №35" города Ржева Тверской области)</t>
    </r>
  </si>
  <si>
    <r>
      <rPr>
        <sz val="11"/>
        <rFont val="Times New Roman"/>
        <family val="1"/>
        <charset val="204"/>
      </rPr>
      <t>Прочие межбюджетные трансферты, передаваемые бюджетам муниципальных округов</t>
    </r>
    <r>
      <rPr>
        <i/>
        <sz val="11"/>
        <rFont val="Times New Roman"/>
        <family val="1"/>
        <charset val="204"/>
      </rPr>
      <t xml:space="preserve"> (на реализацию программы по поддержке местных инициатив в Тверской области "Приобретение кресел театральных в Концертный зал МУДО "Детская музыкальная школа №1 им.Я.И.Гуревича" Ржевского муниципального округа по адресу: Тверская обл., г. Ржев, ул. Ленина,д.11")</t>
    </r>
  </si>
  <si>
    <r>
      <rPr>
        <sz val="11"/>
        <rFont val="Times New Roman"/>
        <family val="1"/>
        <charset val="204"/>
      </rPr>
      <t xml:space="preserve">Прочие межбюджетные трансферты, передаваемые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"Беларус-82.1" (или эквивалента) с навесным оборудованием: щетка, отвал, ковш для нужд Ржевского муниципального округа")</t>
    </r>
  </si>
  <si>
    <r>
      <rPr>
        <sz val="11"/>
        <rFont val="Times New Roman"/>
        <family val="1"/>
        <charset val="204"/>
      </rPr>
      <t xml:space="preserve">Прочие межбюджетные трансферты, передаваемые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 -82.1" (или эквивалента) с навесным оборудованием : щетка, отвал, ковш, погрузчик для нужд Ржевского муниципального округа")</t>
    </r>
  </si>
  <si>
    <r>
      <rPr>
        <sz val="11"/>
        <rFont val="Times New Roman"/>
        <family val="1"/>
        <charset val="204"/>
      </rPr>
      <t xml:space="preserve">Прочие межбюджетные трансферты, передаваемые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минитрактора Zim Ani TC102HV(или эквивалента) для нужд Ржевского муниципального округа")</t>
    </r>
  </si>
  <si>
    <r>
      <rPr>
        <sz val="11"/>
        <rFont val="Times New Roman"/>
        <family val="1"/>
        <charset val="204"/>
      </rPr>
      <t>Прочие межбюджетные трансферты, передаваемые бюджетам муниципальных округов</t>
    </r>
    <r>
      <rPr>
        <i/>
        <sz val="11"/>
        <rFont val="Times New Roman"/>
        <family val="1"/>
        <charset val="204"/>
      </rPr>
      <t xml:space="preserve"> (на реализацию программы по поддержке местных инициатив в Тверской области "Приобретение напольного покрытия татами для тхеквондо для МБУ ДО "КСШОР №1" Ржевского муниципального округа")</t>
    </r>
  </si>
  <si>
    <r>
      <rPr>
        <sz val="11"/>
        <rFont val="Times New Roman"/>
        <family val="1"/>
        <charset val="204"/>
      </rPr>
      <t>Прочие межбюджетные трансферты, передаваемые бюджетам муниципальных округов</t>
    </r>
    <r>
      <rPr>
        <i/>
        <sz val="11"/>
        <rFont val="Times New Roman"/>
        <family val="1"/>
        <charset val="204"/>
      </rPr>
      <t xml:space="preserve"> (на реализацию программы по поддержке местных инициатив в Тверской области "Устройство детской площадки в д. Медведево Ржевского муниципального округа")</t>
    </r>
  </si>
  <si>
    <t>000 2 02 49999 14 2254 150</t>
  </si>
  <si>
    <r>
      <t xml:space="preserve">Прочие межбюджетные трансферты, передаваемые бюджетам муниципальных округов </t>
    </r>
    <r>
      <rPr>
        <i/>
        <sz val="11"/>
        <rFont val="Times New Roman"/>
        <family val="1"/>
        <charset val="204"/>
      </rPr>
      <t>(на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r>
  </si>
  <si>
    <r>
      <t xml:space="preserve">000 1 08 03010 01 </t>
    </r>
    <r>
      <rPr>
        <i/>
        <sz val="10"/>
        <rFont val="Times New Roman"/>
        <family val="1"/>
        <charset val="204"/>
      </rPr>
      <t>1050</t>
    </r>
    <r>
      <rPr>
        <sz val="10"/>
        <rFont val="Times New Roman"/>
        <family val="1"/>
        <charset val="204"/>
      </rPr>
      <t xml:space="preserve"> 110</t>
    </r>
  </si>
  <si>
    <r>
      <t xml:space="preserve">000 1 08 03010 01 </t>
    </r>
    <r>
      <rPr>
        <i/>
        <sz val="10"/>
        <rFont val="Times New Roman"/>
        <family val="1"/>
        <charset val="204"/>
      </rPr>
      <t>1060</t>
    </r>
    <r>
      <rPr>
        <sz val="10"/>
        <rFont val="Times New Roman"/>
        <family val="1"/>
        <charset val="204"/>
      </rPr>
      <t xml:space="preserve"> 110</t>
    </r>
  </si>
  <si>
    <r>
      <t xml:space="preserve">000 1 13 02994 14 </t>
    </r>
    <r>
      <rPr>
        <i/>
        <sz val="10"/>
        <rFont val="Times New Roman"/>
        <family val="1"/>
        <charset val="204"/>
      </rPr>
      <t>0030</t>
    </r>
    <r>
      <rPr>
        <sz val="10"/>
        <rFont val="Times New Roman"/>
        <family val="1"/>
        <charset val="204"/>
      </rPr>
      <t xml:space="preserve"> 130</t>
    </r>
  </si>
  <si>
    <r>
      <t xml:space="preserve">000 1 14 02043 14 </t>
    </r>
    <r>
      <rPr>
        <i/>
        <sz val="10"/>
        <rFont val="Times New Roman"/>
        <family val="1"/>
        <charset val="204"/>
      </rPr>
      <t>0010</t>
    </r>
    <r>
      <rPr>
        <sz val="10"/>
        <rFont val="Times New Roman"/>
        <family val="1"/>
        <charset val="204"/>
      </rPr>
      <t xml:space="preserve"> 410</t>
    </r>
  </si>
  <si>
    <r>
      <t xml:space="preserve">000 1 14 13040 14 </t>
    </r>
    <r>
      <rPr>
        <i/>
        <sz val="10"/>
        <rFont val="Times New Roman"/>
        <family val="1"/>
        <charset val="204"/>
      </rPr>
      <t>0050</t>
    </r>
    <r>
      <rPr>
        <sz val="10"/>
        <rFont val="Times New Roman"/>
        <family val="1"/>
        <charset val="204"/>
      </rPr>
      <t xml:space="preserve"> 410</t>
    </r>
  </si>
  <si>
    <r>
      <t xml:space="preserve">000 1 16 01053 01 </t>
    </r>
    <r>
      <rPr>
        <i/>
        <sz val="10"/>
        <rFont val="Times New Roman"/>
        <family val="1"/>
        <charset val="204"/>
      </rPr>
      <t>0027</t>
    </r>
    <r>
      <rPr>
        <sz val="10"/>
        <rFont val="Times New Roman"/>
        <family val="1"/>
        <charset val="204"/>
      </rPr>
      <t xml:space="preserve"> 140</t>
    </r>
  </si>
  <si>
    <r>
      <t xml:space="preserve">000 1 16 01053 01 </t>
    </r>
    <r>
      <rPr>
        <i/>
        <sz val="10"/>
        <rFont val="Times New Roman"/>
        <family val="1"/>
        <charset val="204"/>
      </rPr>
      <t>0035</t>
    </r>
    <r>
      <rPr>
        <sz val="10"/>
        <rFont val="Times New Roman"/>
        <family val="1"/>
        <charset val="204"/>
      </rPr>
      <t xml:space="preserve"> 140</t>
    </r>
  </si>
  <si>
    <r>
      <t xml:space="preserve">000 1 16 01053 01 </t>
    </r>
    <r>
      <rPr>
        <i/>
        <sz val="10"/>
        <rFont val="Times New Roman"/>
        <family val="1"/>
        <charset val="204"/>
      </rPr>
      <t>0059</t>
    </r>
    <r>
      <rPr>
        <sz val="10"/>
        <rFont val="Times New Roman"/>
        <family val="1"/>
        <charset val="204"/>
      </rPr>
      <t xml:space="preserve"> 140</t>
    </r>
  </si>
  <si>
    <r>
      <t xml:space="preserve">000 1 16 01053 01 </t>
    </r>
    <r>
      <rPr>
        <i/>
        <sz val="10"/>
        <rFont val="Times New Roman"/>
        <family val="1"/>
        <charset val="204"/>
      </rPr>
      <t>9000</t>
    </r>
    <r>
      <rPr>
        <sz val="10"/>
        <rFont val="Times New Roman"/>
        <family val="1"/>
        <charset val="204"/>
      </rPr>
      <t xml:space="preserve"> 140</t>
    </r>
  </si>
  <si>
    <r>
      <t xml:space="preserve">000 1 16 01063 01 </t>
    </r>
    <r>
      <rPr>
        <i/>
        <sz val="10"/>
        <rFont val="Times New Roman"/>
        <family val="1"/>
        <charset val="204"/>
      </rPr>
      <t>0008</t>
    </r>
    <r>
      <rPr>
        <sz val="10"/>
        <rFont val="Times New Roman"/>
        <family val="1"/>
        <charset val="204"/>
      </rPr>
      <t xml:space="preserve"> 140</t>
    </r>
  </si>
  <si>
    <r>
      <t xml:space="preserve">335 1 16 01063 01 </t>
    </r>
    <r>
      <rPr>
        <i/>
        <sz val="10"/>
        <rFont val="Times New Roman"/>
        <family val="1"/>
        <charset val="204"/>
      </rPr>
      <t>0009</t>
    </r>
    <r>
      <rPr>
        <sz val="10"/>
        <rFont val="Times New Roman"/>
        <family val="1"/>
        <charset val="204"/>
      </rPr>
      <t xml:space="preserve"> 140</t>
    </r>
  </si>
  <si>
    <r>
      <t xml:space="preserve">000 1 16 01063 01 </t>
    </r>
    <r>
      <rPr>
        <i/>
        <sz val="10"/>
        <rFont val="Times New Roman"/>
        <family val="1"/>
        <charset val="204"/>
      </rPr>
      <t>0091</t>
    </r>
    <r>
      <rPr>
        <sz val="10"/>
        <rFont val="Times New Roman"/>
        <family val="1"/>
        <charset val="204"/>
      </rPr>
      <t xml:space="preserve"> 140</t>
    </r>
  </si>
  <si>
    <r>
      <t xml:space="preserve">000 1 16 01063 01 </t>
    </r>
    <r>
      <rPr>
        <i/>
        <sz val="10"/>
        <rFont val="Times New Roman"/>
        <family val="1"/>
        <charset val="204"/>
      </rPr>
      <t>0101</t>
    </r>
    <r>
      <rPr>
        <sz val="10"/>
        <rFont val="Times New Roman"/>
        <family val="1"/>
        <charset val="204"/>
      </rPr>
      <t xml:space="preserve"> 140</t>
    </r>
  </si>
  <si>
    <r>
      <t xml:space="preserve">000 1 16 01073 01 </t>
    </r>
    <r>
      <rPr>
        <i/>
        <sz val="10"/>
        <rFont val="Times New Roman"/>
        <family val="1"/>
        <charset val="204"/>
      </rPr>
      <t>0017</t>
    </r>
    <r>
      <rPr>
        <sz val="10"/>
        <rFont val="Times New Roman"/>
        <family val="1"/>
        <charset val="204"/>
      </rPr>
      <t xml:space="preserve"> 140</t>
    </r>
  </si>
  <si>
    <r>
      <t xml:space="preserve">000 1 16 01073 01 </t>
    </r>
    <r>
      <rPr>
        <i/>
        <sz val="10"/>
        <rFont val="Times New Roman"/>
        <family val="1"/>
        <charset val="204"/>
      </rPr>
      <t>0019</t>
    </r>
    <r>
      <rPr>
        <sz val="10"/>
        <rFont val="Times New Roman"/>
        <family val="1"/>
        <charset val="204"/>
      </rPr>
      <t xml:space="preserve"> 140</t>
    </r>
  </si>
  <si>
    <r>
      <t xml:space="preserve">000 1 16 01073 01 </t>
    </r>
    <r>
      <rPr>
        <i/>
        <sz val="10"/>
        <rFont val="Times New Roman"/>
        <family val="1"/>
        <charset val="204"/>
      </rPr>
      <t>0027</t>
    </r>
    <r>
      <rPr>
        <sz val="10"/>
        <rFont val="Times New Roman"/>
        <family val="1"/>
        <charset val="204"/>
      </rPr>
      <t xml:space="preserve"> 140</t>
    </r>
  </si>
  <si>
    <r>
      <t xml:space="preserve">335 1 16 01083 01 </t>
    </r>
    <r>
      <rPr>
        <i/>
        <sz val="10"/>
        <rFont val="Times New Roman"/>
        <family val="1"/>
        <charset val="204"/>
      </rPr>
      <t>0037</t>
    </r>
    <r>
      <rPr>
        <sz val="10"/>
        <rFont val="Times New Roman"/>
        <family val="1"/>
        <charset val="204"/>
      </rPr>
      <t xml:space="preserve"> 140</t>
    </r>
  </si>
  <si>
    <r>
      <t xml:space="preserve">335 1 16 01083 01 </t>
    </r>
    <r>
      <rPr>
        <i/>
        <sz val="10"/>
        <rFont val="Times New Roman"/>
        <family val="1"/>
        <charset val="204"/>
      </rPr>
      <t>0281</t>
    </r>
    <r>
      <rPr>
        <sz val="10"/>
        <rFont val="Times New Roman"/>
        <family val="1"/>
        <charset val="204"/>
      </rPr>
      <t xml:space="preserve"> 140</t>
    </r>
  </si>
  <si>
    <r>
      <t xml:space="preserve">000 1 16 01133 01 </t>
    </r>
    <r>
      <rPr>
        <i/>
        <sz val="10"/>
        <rFont val="Times New Roman"/>
        <family val="1"/>
        <charset val="204"/>
      </rPr>
      <t>0028</t>
    </r>
    <r>
      <rPr>
        <sz val="10"/>
        <rFont val="Times New Roman"/>
        <family val="1"/>
        <charset val="204"/>
      </rPr>
      <t xml:space="preserve"> 140</t>
    </r>
  </si>
  <si>
    <r>
      <t xml:space="preserve">000 1 16 01133 01 </t>
    </r>
    <r>
      <rPr>
        <i/>
        <sz val="10"/>
        <rFont val="Times New Roman"/>
        <family val="1"/>
        <charset val="204"/>
      </rPr>
      <t>9000</t>
    </r>
    <r>
      <rPr>
        <sz val="10"/>
        <rFont val="Times New Roman"/>
        <family val="1"/>
        <charset val="204"/>
      </rPr>
      <t xml:space="preserve"> 140</t>
    </r>
  </si>
  <si>
    <r>
      <t xml:space="preserve">000 1 16 01143 01 </t>
    </r>
    <r>
      <rPr>
        <i/>
        <sz val="10"/>
        <rFont val="Times New Roman"/>
        <family val="1"/>
        <charset val="204"/>
      </rPr>
      <t>0002</t>
    </r>
    <r>
      <rPr>
        <sz val="10"/>
        <rFont val="Times New Roman"/>
        <family val="1"/>
        <charset val="204"/>
      </rPr>
      <t xml:space="preserve"> 140</t>
    </r>
  </si>
  <si>
    <r>
      <t xml:space="preserve">000 1 16 01143 01 </t>
    </r>
    <r>
      <rPr>
        <i/>
        <sz val="10"/>
        <rFont val="Times New Roman"/>
        <family val="1"/>
        <charset val="204"/>
      </rPr>
      <t>0016</t>
    </r>
    <r>
      <rPr>
        <sz val="10"/>
        <rFont val="Times New Roman"/>
        <family val="1"/>
        <charset val="204"/>
      </rPr>
      <t xml:space="preserve"> 140</t>
    </r>
  </si>
  <si>
    <r>
      <t xml:space="preserve">000 1 16 01143 01 </t>
    </r>
    <r>
      <rPr>
        <i/>
        <sz val="10"/>
        <rFont val="Times New Roman"/>
        <family val="1"/>
        <charset val="204"/>
      </rPr>
      <t>0171</t>
    </r>
    <r>
      <rPr>
        <sz val="10"/>
        <rFont val="Times New Roman"/>
        <family val="1"/>
        <charset val="204"/>
      </rPr>
      <t xml:space="preserve"> 140</t>
    </r>
  </si>
  <si>
    <r>
      <t xml:space="preserve">000 1 16 01143 01 </t>
    </r>
    <r>
      <rPr>
        <i/>
        <sz val="10"/>
        <rFont val="Times New Roman"/>
        <family val="1"/>
        <charset val="204"/>
      </rPr>
      <t>9000</t>
    </r>
    <r>
      <rPr>
        <sz val="10"/>
        <rFont val="Times New Roman"/>
        <family val="1"/>
        <charset val="204"/>
      </rPr>
      <t xml:space="preserve"> 140</t>
    </r>
  </si>
  <si>
    <r>
      <t xml:space="preserve">000 1 16 01153 01 </t>
    </r>
    <r>
      <rPr>
        <i/>
        <sz val="10"/>
        <rFont val="Times New Roman"/>
        <family val="1"/>
        <charset val="204"/>
      </rPr>
      <t>0005</t>
    </r>
    <r>
      <rPr>
        <sz val="10"/>
        <rFont val="Times New Roman"/>
        <family val="1"/>
        <charset val="204"/>
      </rPr>
      <t xml:space="preserve"> 140</t>
    </r>
  </si>
  <si>
    <r>
      <t xml:space="preserve">000 1 16 01153 01 </t>
    </r>
    <r>
      <rPr>
        <i/>
        <sz val="10"/>
        <rFont val="Times New Roman"/>
        <family val="1"/>
        <charset val="204"/>
      </rPr>
      <t>0006</t>
    </r>
    <r>
      <rPr>
        <sz val="10"/>
        <rFont val="Times New Roman"/>
        <family val="1"/>
        <charset val="204"/>
      </rPr>
      <t xml:space="preserve"> 140</t>
    </r>
  </si>
  <si>
    <r>
      <t xml:space="preserve">000 1 16 01153 01 </t>
    </r>
    <r>
      <rPr>
        <i/>
        <sz val="10"/>
        <rFont val="Times New Roman"/>
        <family val="1"/>
        <charset val="204"/>
      </rPr>
      <t>0012</t>
    </r>
    <r>
      <rPr>
        <sz val="10"/>
        <rFont val="Times New Roman"/>
        <family val="1"/>
        <charset val="204"/>
      </rPr>
      <t xml:space="preserve"> 140</t>
    </r>
  </si>
  <si>
    <r>
      <t xml:space="preserve">000 1 16 01153 01 </t>
    </r>
    <r>
      <rPr>
        <i/>
        <sz val="10"/>
        <rFont val="Times New Roman"/>
        <family val="1"/>
        <charset val="204"/>
      </rPr>
      <t>9000</t>
    </r>
    <r>
      <rPr>
        <sz val="10"/>
        <rFont val="Times New Roman"/>
        <family val="1"/>
        <charset val="204"/>
      </rPr>
      <t xml:space="preserve"> 140</t>
    </r>
  </si>
  <si>
    <r>
      <t xml:space="preserve">000 1 16 01173 01 </t>
    </r>
    <r>
      <rPr>
        <i/>
        <sz val="10"/>
        <rFont val="Times New Roman"/>
        <family val="1"/>
        <charset val="204"/>
      </rPr>
      <t>0007</t>
    </r>
    <r>
      <rPr>
        <sz val="10"/>
        <rFont val="Times New Roman"/>
        <family val="1"/>
        <charset val="204"/>
      </rPr>
      <t xml:space="preserve"> 140</t>
    </r>
  </si>
  <si>
    <r>
      <t xml:space="preserve">000 1 16 01173 01 </t>
    </r>
    <r>
      <rPr>
        <i/>
        <sz val="10"/>
        <rFont val="Times New Roman"/>
        <family val="1"/>
        <charset val="204"/>
      </rPr>
      <t>0008</t>
    </r>
    <r>
      <rPr>
        <sz val="10"/>
        <rFont val="Times New Roman"/>
        <family val="1"/>
        <charset val="204"/>
      </rPr>
      <t xml:space="preserve"> 140</t>
    </r>
  </si>
  <si>
    <r>
      <t xml:space="preserve">000 1 16 01173 01 </t>
    </r>
    <r>
      <rPr>
        <i/>
        <sz val="10"/>
        <rFont val="Times New Roman"/>
        <family val="1"/>
        <charset val="204"/>
      </rPr>
      <t>9000</t>
    </r>
    <r>
      <rPr>
        <sz val="10"/>
        <rFont val="Times New Roman"/>
        <family val="1"/>
        <charset val="204"/>
      </rPr>
      <t xml:space="preserve"> 140</t>
    </r>
  </si>
  <si>
    <r>
      <t xml:space="preserve">000 1 16 01193 01 </t>
    </r>
    <r>
      <rPr>
        <i/>
        <sz val="10"/>
        <rFont val="Times New Roman"/>
        <family val="1"/>
        <charset val="204"/>
      </rPr>
      <t>0005</t>
    </r>
    <r>
      <rPr>
        <sz val="10"/>
        <rFont val="Times New Roman"/>
        <family val="1"/>
        <charset val="204"/>
      </rPr>
      <t xml:space="preserve"> 140</t>
    </r>
  </si>
  <si>
    <r>
      <t xml:space="preserve">000 1 16 01193 01 </t>
    </r>
    <r>
      <rPr>
        <i/>
        <sz val="10"/>
        <rFont val="Times New Roman"/>
        <family val="1"/>
        <charset val="204"/>
      </rPr>
      <t>0012</t>
    </r>
    <r>
      <rPr>
        <sz val="10"/>
        <rFont val="Times New Roman"/>
        <family val="1"/>
        <charset val="204"/>
      </rPr>
      <t xml:space="preserve"> 140</t>
    </r>
  </si>
  <si>
    <r>
      <t xml:space="preserve">000 1 16 01193 01 </t>
    </r>
    <r>
      <rPr>
        <i/>
        <sz val="10"/>
        <rFont val="Times New Roman"/>
        <family val="1"/>
        <charset val="204"/>
      </rPr>
      <t>0029</t>
    </r>
    <r>
      <rPr>
        <sz val="10"/>
        <rFont val="Times New Roman"/>
        <family val="1"/>
        <charset val="204"/>
      </rPr>
      <t>140</t>
    </r>
  </si>
  <si>
    <r>
      <t xml:space="preserve">000 1 16 01193 01 </t>
    </r>
    <r>
      <rPr>
        <i/>
        <sz val="10"/>
        <rFont val="Times New Roman"/>
        <family val="1"/>
        <charset val="204"/>
      </rPr>
      <t>0401</t>
    </r>
    <r>
      <rPr>
        <sz val="10"/>
        <rFont val="Times New Roman"/>
        <family val="1"/>
        <charset val="204"/>
      </rPr>
      <t xml:space="preserve"> 140</t>
    </r>
  </si>
  <si>
    <r>
      <t xml:space="preserve">000 1 16 01193 01 </t>
    </r>
    <r>
      <rPr>
        <i/>
        <sz val="10"/>
        <rFont val="Times New Roman"/>
        <family val="1"/>
        <charset val="204"/>
      </rPr>
      <t>9000</t>
    </r>
    <r>
      <rPr>
        <sz val="10"/>
        <rFont val="Times New Roman"/>
        <family val="1"/>
        <charset val="204"/>
      </rPr>
      <t xml:space="preserve"> 140</t>
    </r>
  </si>
  <si>
    <r>
      <t xml:space="preserve">000 1 16 01203 01 </t>
    </r>
    <r>
      <rPr>
        <i/>
        <sz val="10"/>
        <rFont val="Times New Roman"/>
        <family val="1"/>
        <charset val="204"/>
      </rPr>
      <t>0006</t>
    </r>
    <r>
      <rPr>
        <sz val="10"/>
        <rFont val="Times New Roman"/>
        <family val="1"/>
        <charset val="204"/>
      </rPr>
      <t xml:space="preserve"> 140</t>
    </r>
  </si>
  <si>
    <r>
      <t xml:space="preserve">000 1 16 01203 01 </t>
    </r>
    <r>
      <rPr>
        <i/>
        <sz val="10"/>
        <rFont val="Times New Roman"/>
        <family val="1"/>
        <charset val="204"/>
      </rPr>
      <t>0007</t>
    </r>
    <r>
      <rPr>
        <sz val="10"/>
        <rFont val="Times New Roman"/>
        <family val="1"/>
        <charset val="204"/>
      </rPr>
      <t xml:space="preserve"> 140</t>
    </r>
  </si>
  <si>
    <r>
      <t xml:space="preserve">000 1 16 01203 01 </t>
    </r>
    <r>
      <rPr>
        <i/>
        <sz val="10"/>
        <rFont val="Times New Roman"/>
        <family val="1"/>
        <charset val="204"/>
      </rPr>
      <t>0008</t>
    </r>
    <r>
      <rPr>
        <sz val="10"/>
        <rFont val="Times New Roman"/>
        <family val="1"/>
        <charset val="204"/>
      </rPr>
      <t xml:space="preserve"> 140</t>
    </r>
  </si>
  <si>
    <r>
      <t xml:space="preserve">000 1 16 01203 01 </t>
    </r>
    <r>
      <rPr>
        <i/>
        <sz val="10"/>
        <rFont val="Times New Roman"/>
        <family val="1"/>
        <charset val="204"/>
      </rPr>
      <t>0021</t>
    </r>
    <r>
      <rPr>
        <sz val="10"/>
        <rFont val="Times New Roman"/>
        <family val="1"/>
        <charset val="204"/>
      </rPr>
      <t xml:space="preserve"> 140</t>
    </r>
  </si>
  <si>
    <r>
      <t xml:space="preserve">000 1 16 01203 01 </t>
    </r>
    <r>
      <rPr>
        <i/>
        <sz val="10"/>
        <rFont val="Times New Roman"/>
        <family val="1"/>
        <charset val="204"/>
      </rPr>
      <t>9000</t>
    </r>
    <r>
      <rPr>
        <sz val="10"/>
        <rFont val="Times New Roman"/>
        <family val="1"/>
        <charset val="204"/>
      </rPr>
      <t xml:space="preserve"> 140</t>
    </r>
  </si>
  <si>
    <r>
      <t xml:space="preserve">000 1 16 07090 14 </t>
    </r>
    <r>
      <rPr>
        <i/>
        <sz val="10"/>
        <rFont val="Times New Roman"/>
        <family val="1"/>
        <charset val="204"/>
      </rPr>
      <t>5024</t>
    </r>
    <r>
      <rPr>
        <sz val="10"/>
        <rFont val="Times New Roman"/>
        <family val="1"/>
        <charset val="204"/>
      </rPr>
      <t xml:space="preserve"> 140</t>
    </r>
  </si>
  <si>
    <r>
      <t xml:space="preserve">000 1 16 07090 14 </t>
    </r>
    <r>
      <rPr>
        <i/>
        <sz val="10"/>
        <rFont val="Times New Roman"/>
        <family val="1"/>
        <charset val="204"/>
      </rPr>
      <t>5074</t>
    </r>
    <r>
      <rPr>
        <sz val="10"/>
        <rFont val="Times New Roman"/>
        <family val="1"/>
        <charset val="204"/>
      </rPr>
      <t xml:space="preserve"> 140</t>
    </r>
  </si>
  <si>
    <r>
      <t xml:space="preserve">000 2 02 20216 14 </t>
    </r>
    <r>
      <rPr>
        <i/>
        <sz val="10"/>
        <rFont val="Times New Roman"/>
        <family val="1"/>
        <charset val="204"/>
      </rPr>
      <t>2125</t>
    </r>
    <r>
      <rPr>
        <sz val="10"/>
        <rFont val="Times New Roman"/>
        <family val="1"/>
        <charset val="204"/>
      </rPr>
      <t xml:space="preserve"> 150</t>
    </r>
  </si>
  <si>
    <r>
      <t xml:space="preserve">000 2 02 20216 14 </t>
    </r>
    <r>
      <rPr>
        <i/>
        <sz val="10"/>
        <rFont val="Times New Roman"/>
        <family val="1"/>
        <charset val="204"/>
      </rPr>
      <t>2224</t>
    </r>
    <r>
      <rPr>
        <sz val="10"/>
        <rFont val="Times New Roman"/>
        <family val="1"/>
        <charset val="204"/>
      </rPr>
      <t xml:space="preserve"> 150</t>
    </r>
  </si>
  <si>
    <r>
      <t xml:space="preserve">000 2 02 20216 14 </t>
    </r>
    <r>
      <rPr>
        <i/>
        <sz val="10"/>
        <rFont val="Times New Roman"/>
        <family val="1"/>
        <charset val="204"/>
      </rPr>
      <t>2227</t>
    </r>
    <r>
      <rPr>
        <sz val="10"/>
        <rFont val="Times New Roman"/>
        <family val="1"/>
        <charset val="204"/>
      </rPr>
      <t xml:space="preserve"> 150</t>
    </r>
  </si>
  <si>
    <r>
      <t xml:space="preserve">000 2 02 29999 14 </t>
    </r>
    <r>
      <rPr>
        <i/>
        <sz val="10"/>
        <rFont val="Times New Roman"/>
        <family val="1"/>
        <charset val="204"/>
      </rPr>
      <t>2049</t>
    </r>
    <r>
      <rPr>
        <sz val="10"/>
        <rFont val="Times New Roman"/>
        <family val="1"/>
        <charset val="204"/>
      </rPr>
      <t xml:space="preserve"> 150</t>
    </r>
  </si>
  <si>
    <r>
      <t xml:space="preserve">000 2 02 29999 14 </t>
    </r>
    <r>
      <rPr>
        <i/>
        <sz val="10"/>
        <rFont val="Times New Roman"/>
        <family val="1"/>
        <charset val="204"/>
      </rPr>
      <t>2050</t>
    </r>
    <r>
      <rPr>
        <sz val="10"/>
        <rFont val="Times New Roman"/>
        <family val="1"/>
        <charset val="204"/>
      </rPr>
      <t xml:space="preserve"> 150</t>
    </r>
  </si>
  <si>
    <r>
      <t xml:space="preserve">000 2 02 29999 14 </t>
    </r>
    <r>
      <rPr>
        <i/>
        <sz val="10"/>
        <rFont val="Times New Roman"/>
        <family val="1"/>
        <charset val="204"/>
      </rPr>
      <t>2062</t>
    </r>
    <r>
      <rPr>
        <sz val="10"/>
        <rFont val="Times New Roman"/>
        <family val="1"/>
        <charset val="204"/>
      </rPr>
      <t xml:space="preserve"> 150</t>
    </r>
  </si>
  <si>
    <r>
      <t xml:space="preserve">000 2 02 29999 14 </t>
    </r>
    <r>
      <rPr>
        <i/>
        <sz val="10"/>
        <rFont val="Times New Roman"/>
        <family val="1"/>
        <charset val="204"/>
      </rPr>
      <t>2071</t>
    </r>
    <r>
      <rPr>
        <sz val="10"/>
        <rFont val="Times New Roman"/>
        <family val="1"/>
        <charset val="204"/>
      </rPr>
      <t xml:space="preserve"> 150</t>
    </r>
  </si>
  <si>
    <r>
      <t xml:space="preserve">000 2 02 29999 14 </t>
    </r>
    <r>
      <rPr>
        <i/>
        <sz val="10"/>
        <rFont val="Times New Roman"/>
        <family val="1"/>
        <charset val="204"/>
      </rPr>
      <t>2075</t>
    </r>
    <r>
      <rPr>
        <sz val="10"/>
        <rFont val="Times New Roman"/>
        <family val="1"/>
        <charset val="204"/>
      </rPr>
      <t xml:space="preserve"> 150</t>
    </r>
  </si>
  <si>
    <r>
      <t xml:space="preserve">000 2 02 29999 14 </t>
    </r>
    <r>
      <rPr>
        <i/>
        <sz val="10"/>
        <rFont val="Times New Roman"/>
        <family val="1"/>
        <charset val="204"/>
      </rPr>
      <t>2093</t>
    </r>
    <r>
      <rPr>
        <sz val="10"/>
        <rFont val="Times New Roman"/>
        <family val="1"/>
        <charset val="204"/>
      </rPr>
      <t xml:space="preserve"> 150</t>
    </r>
  </si>
  <si>
    <r>
      <t xml:space="preserve">000 2 02 29999 14 </t>
    </r>
    <r>
      <rPr>
        <i/>
        <sz val="10"/>
        <rFont val="Times New Roman"/>
        <family val="1"/>
        <charset val="204"/>
      </rPr>
      <t>2189</t>
    </r>
    <r>
      <rPr>
        <sz val="10"/>
        <rFont val="Times New Roman"/>
        <family val="1"/>
        <charset val="204"/>
      </rPr>
      <t xml:space="preserve"> 150</t>
    </r>
  </si>
  <si>
    <r>
      <t xml:space="preserve">000 2 02 29999 14 </t>
    </r>
    <r>
      <rPr>
        <i/>
        <sz val="10"/>
        <rFont val="Times New Roman"/>
        <family val="1"/>
        <charset val="204"/>
      </rPr>
      <t>2203</t>
    </r>
    <r>
      <rPr>
        <sz val="10"/>
        <rFont val="Times New Roman"/>
        <family val="1"/>
        <charset val="204"/>
      </rPr>
      <t xml:space="preserve"> 150</t>
    </r>
  </si>
  <si>
    <r>
      <t xml:space="preserve">000 2 02 29999 14 </t>
    </r>
    <r>
      <rPr>
        <i/>
        <sz val="10"/>
        <rFont val="Times New Roman"/>
        <family val="1"/>
        <charset val="204"/>
      </rPr>
      <t>2206</t>
    </r>
    <r>
      <rPr>
        <sz val="10"/>
        <rFont val="Times New Roman"/>
        <family val="1"/>
        <charset val="204"/>
      </rPr>
      <t xml:space="preserve"> 150</t>
    </r>
  </si>
  <si>
    <r>
      <t xml:space="preserve">000 2 02 29999 14 </t>
    </r>
    <r>
      <rPr>
        <i/>
        <sz val="10"/>
        <rFont val="Times New Roman"/>
        <family val="1"/>
        <charset val="204"/>
      </rPr>
      <t>2209</t>
    </r>
    <r>
      <rPr>
        <sz val="10"/>
        <rFont val="Times New Roman"/>
        <family val="1"/>
        <charset val="204"/>
      </rPr>
      <t xml:space="preserve"> 150</t>
    </r>
  </si>
  <si>
    <r>
      <t xml:space="preserve">000 2 02 39999 14 </t>
    </r>
    <r>
      <rPr>
        <i/>
        <sz val="10"/>
        <rFont val="Times New Roman"/>
        <family val="1"/>
        <charset val="204"/>
      </rPr>
      <t>2015</t>
    </r>
    <r>
      <rPr>
        <sz val="10"/>
        <rFont val="Times New Roman"/>
        <family val="1"/>
        <charset val="204"/>
      </rPr>
      <t xml:space="preserve"> 150</t>
    </r>
  </si>
  <si>
    <r>
      <t xml:space="preserve">000 2 02 39999 14 </t>
    </r>
    <r>
      <rPr>
        <i/>
        <sz val="10"/>
        <rFont val="Times New Roman"/>
        <family val="1"/>
        <charset val="204"/>
      </rPr>
      <t>2070</t>
    </r>
    <r>
      <rPr>
        <sz val="10"/>
        <rFont val="Times New Roman"/>
        <family val="1"/>
        <charset val="204"/>
      </rPr>
      <t xml:space="preserve"> 150</t>
    </r>
  </si>
  <si>
    <r>
      <t xml:space="preserve">000 2 02 39999 14 </t>
    </r>
    <r>
      <rPr>
        <i/>
        <sz val="10"/>
        <rFont val="Times New Roman"/>
        <family val="1"/>
        <charset val="204"/>
      </rPr>
      <t>2114</t>
    </r>
    <r>
      <rPr>
        <sz val="10"/>
        <rFont val="Times New Roman"/>
        <family val="1"/>
        <charset val="204"/>
      </rPr>
      <t xml:space="preserve"> 150</t>
    </r>
  </si>
  <si>
    <r>
      <t xml:space="preserve">000 2 02 39999 14 </t>
    </r>
    <r>
      <rPr>
        <i/>
        <sz val="10"/>
        <rFont val="Times New Roman"/>
        <family val="1"/>
        <charset val="204"/>
      </rPr>
      <t>2174</t>
    </r>
    <r>
      <rPr>
        <sz val="10"/>
        <rFont val="Times New Roman"/>
        <family val="1"/>
        <charset val="204"/>
      </rPr>
      <t xml:space="preserve"> 150</t>
    </r>
  </si>
  <si>
    <r>
      <t xml:space="preserve">000 2 02 39999 14 </t>
    </r>
    <r>
      <rPr>
        <i/>
        <sz val="10"/>
        <rFont val="Times New Roman"/>
        <family val="1"/>
        <charset val="204"/>
      </rPr>
      <t>2217</t>
    </r>
    <r>
      <rPr>
        <sz val="10"/>
        <rFont val="Times New Roman"/>
        <family val="1"/>
        <charset val="204"/>
      </rPr>
      <t xml:space="preserve"> 150</t>
    </r>
  </si>
  <si>
    <r>
      <t xml:space="preserve">000 2 02 49999 14 </t>
    </r>
    <r>
      <rPr>
        <i/>
        <sz val="10"/>
        <rFont val="Times New Roman"/>
        <family val="1"/>
        <charset val="204"/>
      </rPr>
      <t>2218</t>
    </r>
    <r>
      <rPr>
        <sz val="10"/>
        <rFont val="Times New Roman"/>
        <family val="1"/>
        <charset val="204"/>
      </rPr>
      <t xml:space="preserve"> 150</t>
    </r>
  </si>
  <si>
    <r>
      <t xml:space="preserve">000 2 02 49999 14 </t>
    </r>
    <r>
      <rPr>
        <i/>
        <sz val="10"/>
        <rFont val="Times New Roman"/>
        <family val="1"/>
        <charset val="204"/>
      </rPr>
      <t>8000</t>
    </r>
    <r>
      <rPr>
        <sz val="10"/>
        <rFont val="Times New Roman"/>
        <family val="1"/>
        <charset val="204"/>
      </rPr>
      <t xml:space="preserve"> 150</t>
    </r>
  </si>
  <si>
    <r>
      <t xml:space="preserve">000 2 02 49999 14 </t>
    </r>
    <r>
      <rPr>
        <i/>
        <sz val="10"/>
        <rFont val="Times New Roman"/>
        <family val="1"/>
        <charset val="204"/>
      </rPr>
      <t>9000</t>
    </r>
    <r>
      <rPr>
        <sz val="10"/>
        <rFont val="Times New Roman"/>
        <family val="1"/>
        <charset val="204"/>
      </rPr>
      <t xml:space="preserve"> 150</t>
    </r>
  </si>
  <si>
    <r>
      <t xml:space="preserve">000 2 02 49999 14 </t>
    </r>
    <r>
      <rPr>
        <i/>
        <sz val="10"/>
        <rFont val="Times New Roman"/>
        <family val="1"/>
        <charset val="204"/>
      </rPr>
      <t>9054</t>
    </r>
    <r>
      <rPr>
        <sz val="10"/>
        <rFont val="Times New Roman"/>
        <family val="1"/>
        <charset val="204"/>
      </rPr>
      <t xml:space="preserve"> 150</t>
    </r>
  </si>
  <si>
    <r>
      <t xml:space="preserve">000 2 02 49999 14 </t>
    </r>
    <r>
      <rPr>
        <i/>
        <sz val="10"/>
        <rFont val="Times New Roman"/>
        <family val="1"/>
        <charset val="204"/>
      </rPr>
      <t>9055</t>
    </r>
    <r>
      <rPr>
        <sz val="10"/>
        <rFont val="Times New Roman"/>
        <family val="1"/>
        <charset val="204"/>
      </rPr>
      <t xml:space="preserve"> 150</t>
    </r>
  </si>
  <si>
    <r>
      <t xml:space="preserve">000 2 02 49999 14 </t>
    </r>
    <r>
      <rPr>
        <i/>
        <sz val="10"/>
        <rFont val="Times New Roman"/>
        <family val="1"/>
        <charset val="204"/>
      </rPr>
      <t>9056</t>
    </r>
    <r>
      <rPr>
        <sz val="10"/>
        <rFont val="Times New Roman"/>
        <family val="1"/>
        <charset val="204"/>
      </rPr>
      <t xml:space="preserve"> 150</t>
    </r>
  </si>
  <si>
    <r>
      <t xml:space="preserve">000 2 02 49999 14 </t>
    </r>
    <r>
      <rPr>
        <i/>
        <sz val="10"/>
        <rFont val="Times New Roman"/>
        <family val="1"/>
        <charset val="204"/>
      </rPr>
      <t>9057</t>
    </r>
    <r>
      <rPr>
        <sz val="10"/>
        <rFont val="Times New Roman"/>
        <family val="1"/>
        <charset val="204"/>
      </rPr>
      <t xml:space="preserve"> 150</t>
    </r>
  </si>
  <si>
    <r>
      <t xml:space="preserve">000 2 02 49999 14 </t>
    </r>
    <r>
      <rPr>
        <i/>
        <sz val="10"/>
        <rFont val="Times New Roman"/>
        <family val="1"/>
        <charset val="204"/>
      </rPr>
      <t>9068</t>
    </r>
    <r>
      <rPr>
        <sz val="10"/>
        <rFont val="Times New Roman"/>
        <family val="1"/>
        <charset val="204"/>
      </rPr>
      <t xml:space="preserve"> 150</t>
    </r>
  </si>
  <si>
    <r>
      <t xml:space="preserve">000 2 02 49999 14 </t>
    </r>
    <r>
      <rPr>
        <i/>
        <sz val="10"/>
        <rFont val="Times New Roman"/>
        <family val="1"/>
        <charset val="204"/>
      </rPr>
      <t>9072</t>
    </r>
    <r>
      <rPr>
        <sz val="10"/>
        <rFont val="Times New Roman"/>
        <family val="1"/>
        <charset val="204"/>
      </rPr>
      <t xml:space="preserve"> 150</t>
    </r>
  </si>
  <si>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</si>
  <si>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</si>
  <si>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</si>
  <si>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</si>
  <si>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Платежи, уплачиваемые в целях возмещения вреда, причиняемого автомобильным дорогам местного значения транспортными средствами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</si>
  <si>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</si>
  <si>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нарушение трудового законодательства и иных нормативных правовых актов, содержащих нормы трудового права)</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</si>
  <si>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</si>
  <si>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нарушение порядка рассмотрения обращений граждан)</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</si>
  <si>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</si>
  <si>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</si>
  <si>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незаконный оборот наркотических средств, психотропных веществ или их аналогов и незаконные приобретение, хранение, перевозку растений, срдержащих наркотические средства или психотропные вещества, либо их частей, содержащих наркотические средства или психотропные вещества)</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</si>
  <si>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потребление наркотических средств или психотропных веществ без назначения врача либо новых потенциально опасных психоактивных веществ)</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</si>
  <si>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уклонение от прохождения диагностики, профилактических мероприятий, лечение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</si>
  <si>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побои)</t>
    </r>
  </si>
  <si>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</si>
  <si>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(штрафы за уничтожение или повреждение чужого имущества)</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</si>
  <si>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(штрафы за самовольное подключение и использование электрической, тепловой энергии, нефти или газа)</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</si>
  <si>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(штрафы за мелкое хищение)</t>
    </r>
  </si>
  <si>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</si>
  <si>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r>
    <r>
      <rPr>
        <i/>
        <sz val="11"/>
        <rFont val="Times New Roman"/>
        <family val="1"/>
        <charset val="204"/>
      </rPr>
      <t>(штрафы за нарушение правил охоты, правил, регламентирующих рыболовство и другие виды пользования объектами животного мира)</t>
    </r>
  </si>
  <si>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r>
    <r>
      <rPr>
        <i/>
        <sz val="11"/>
        <rFont val="Times New Roman"/>
        <family val="1"/>
        <charset val="204"/>
      </rPr>
      <t>(штрафы за нарушение требований лесного законодательства об учете древесины и сделок с ней)</t>
    </r>
  </si>
  <si>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</si>
  <si>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r>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r>
    <r>
      <rPr>
        <i/>
        <sz val="11"/>
        <rFont val="Times New Roman"/>
        <family val="1"/>
        <charset val="204"/>
      </rPr>
      <t>(иные штрафы)</t>
    </r>
  </si>
  <si>
    <r>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r>
    <r>
      <rPr>
        <i/>
        <sz val="11"/>
        <rFont val="Times New Roman"/>
        <family val="1"/>
        <charset val="204"/>
      </rPr>
      <t>(штрафы за нарушение порядка предоставления информации о деятельности государственных органов и органов местного самоуправления)</t>
    </r>
  </si>
  <si>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</si>
  <si>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(штрафы за нарушение правил продажи этилового спирта, алкогольной и спиртосодержащей продукции)</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</si>
  <si>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(штрафы за незаконную розничную продажу алкогольной и спиртосодержащей пищевой продукции физическими лицами)</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</si>
  <si>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</si>
  <si>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</si>
  <si>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1"/>
        <rFont val="Times New Roman"/>
        <family val="1"/>
        <charset val="204"/>
      </rPr>
      <t>(штрафы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</si>
  <si>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1"/>
        <rFont val="Times New Roman"/>
        <family val="1"/>
        <charset val="204"/>
      </rPr>
      <t>(штрафы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</si>
  <si>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</si>
  <si>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</si>
  <si>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</si>
  <si>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r>
  </si>
  <si>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r>
    <r>
      <rPr>
        <i/>
        <sz val="11"/>
        <rFont val="Times New Roman"/>
        <family val="1"/>
        <charset val="204"/>
      </rPr>
      <t xml:space="preserve">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</si>
  <si>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</si>
  <si>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</si>
  <si>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rFont val="Times New Roman"/>
        <family val="1"/>
        <charset val="204"/>
      </rPr>
      <t>(штрафы за невыполнение требований норм и правил по предупреждению и ликвидации чрезвычайных ситуаций)</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</si>
  <si>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rFont val="Times New Roman"/>
        <family val="1"/>
        <charset val="204"/>
      </rPr>
      <t>(штрафы за появление в общественных местах в состоянии опьянения)</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</si>
  <si>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</si>
  <si>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</si>
  <si>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rFont val="Times New Roman"/>
        <family val="1"/>
        <charset val="204"/>
      </rPr>
      <t>(штрафы за нарушение сроков представления налоговой декларации (расчета по страховым взносам))</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</si>
  <si>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rFont val="Times New Roman"/>
        <family val="1"/>
        <charset val="204"/>
      </rPr>
      <t>(штрафы за непредставление (несообщение) сведений, необходимых для осуществления налогового контроля)</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</si>
  <si>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rFont val="Times New Roman"/>
        <family val="1"/>
        <charset val="204"/>
      </rPr>
      <t>(штрафы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</si>
  <si>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rFont val="Times New Roman"/>
        <family val="1"/>
        <charset val="204"/>
      </rPr>
      <t>(иные штрафы)</t>
    </r>
  </si>
  <si>
    <t>000 2 02 45050 14 0000 150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</si>
  <si>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</si>
  <si>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0000 2 02 49999 14 9050 150</t>
  </si>
  <si>
    <t>000 2 02 29999 14 2244 150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</si>
  <si>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</si>
  <si>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Субсидии бюджетам муниципальных округов на реализацию мероприятий по обеспечению жильем молодых семей</t>
  </si>
  <si>
    <r>
      <t xml:space="preserve">Прочие субсидии бюджетам муниципальных округов </t>
    </r>
    <r>
      <rPr>
        <i/>
        <sz val="11"/>
        <rFont val="Times New Roman"/>
        <family val="1"/>
        <charset val="204"/>
      </rPr>
      <t>(на проведение работ по восстановлению воинских захоронений)</t>
    </r>
  </si>
  <si>
    <r>
      <t xml:space="preserve">000 2 02 20077 14 </t>
    </r>
    <r>
      <rPr>
        <i/>
        <sz val="10"/>
        <rFont val="Times New Roman"/>
        <family val="1"/>
        <charset val="204"/>
      </rPr>
      <t>2001</t>
    </r>
    <r>
      <rPr>
        <sz val="10"/>
        <rFont val="Times New Roman"/>
        <family val="1"/>
        <charset val="204"/>
      </rPr>
      <t xml:space="preserve"> 150</t>
    </r>
  </si>
  <si>
    <r>
      <t xml:space="preserve">Субсидии бюджетам муниципальных округов на софинансирование капитальных вложений в объекты муниципальной собственности </t>
    </r>
    <r>
      <rPr>
        <i/>
        <sz val="11"/>
        <rFont val="Times New Roman"/>
        <family val="1"/>
        <charset val="204"/>
      </rPr>
      <t>(на развитие системы газоснабжения населенных пунктов Тверской области)</t>
    </r>
  </si>
  <si>
    <r>
      <t xml:space="preserve">000 2 02 29999 14 </t>
    </r>
    <r>
      <rPr>
        <i/>
        <sz val="10"/>
        <rFont val="Times New Roman"/>
        <family val="1"/>
        <charset val="204"/>
      </rPr>
      <t>2190</t>
    </r>
    <r>
      <rPr>
        <sz val="10"/>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</si>
  <si>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укрепление материально-технической базы муниципальных общеобразовательных организаций)</t>
    </r>
  </si>
  <si>
    <r>
      <t xml:space="preserve">000 2 02 29999 14 </t>
    </r>
    <r>
      <rPr>
        <i/>
        <sz val="10"/>
        <rFont val="Times New Roman"/>
        <family val="1"/>
        <charset val="204"/>
      </rPr>
      <t>2207</t>
    </r>
    <r>
      <rPr>
        <sz val="10"/>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</si>
  <si>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повышение заработной платы педагогическим работникам муниципальных организаций дополнительного образования)</t>
    </r>
  </si>
  <si>
    <r>
      <t xml:space="preserve">000 2 02 29999 14 </t>
    </r>
    <r>
      <rPr>
        <i/>
        <sz val="10"/>
        <rFont val="Times New Roman"/>
        <family val="1"/>
        <charset val="204"/>
      </rPr>
      <t>2208</t>
    </r>
    <r>
      <rPr>
        <sz val="10"/>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</si>
  <si>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повышение заработной платы работникам муниципальных учреждений культуры Тверской области)</t>
    </r>
  </si>
  <si>
    <r>
      <t xml:space="preserve">Прочие субсидии бюджетам муниципальных округов </t>
    </r>
    <r>
      <rPr>
        <i/>
        <sz val="11"/>
        <rFont val="Times New Roman"/>
        <family val="1"/>
        <charset val="204"/>
      </rPr>
      <t>(на укрепление материально-технической базы муниципальных дошкольных образовательных организаций)</t>
    </r>
  </si>
  <si>
    <r>
      <t xml:space="preserve">Прочие субсидии бюджетам муниципальных округов </t>
    </r>
    <r>
      <rPr>
        <i/>
        <sz val="11"/>
        <rFont val="Times New Roman"/>
        <family val="1"/>
        <charset val="204"/>
      </rPr>
      <t>(на оснащение муниципальных образовательных организаций, реализующих программы дошкольного образования, уличными игровыми комплексами)</t>
    </r>
  </si>
  <si>
    <r>
      <t xml:space="preserve"> Прочие субсидии бюджетам муниципальных округов </t>
    </r>
    <r>
      <rPr>
        <i/>
        <sz val="11"/>
        <rFont val="Times New Roman"/>
        <family val="1"/>
        <charset val="204"/>
      </rPr>
      <t>(на осуществление единовременной выплаты к началу учебного года работникам муниципальных образовательных организаций)</t>
    </r>
  </si>
  <si>
    <r>
      <t xml:space="preserve">000 2 02 39999 14 </t>
    </r>
    <r>
      <rPr>
        <i/>
        <sz val="10"/>
        <rFont val="Times New Roman"/>
        <family val="1"/>
        <charset val="204"/>
      </rPr>
      <t>2016</t>
    </r>
    <r>
      <rPr>
        <sz val="10"/>
        <rFont val="Times New Roman"/>
        <family val="1"/>
        <charset val="204"/>
      </rPr>
      <t xml:space="preserve"> 150</t>
    </r>
  </si>
  <si>
    <r>
      <t>Прочие субвенции бюджетам муниципальных округов (</t>
    </r>
    <r>
      <rPr>
        <i/>
        <sz val="11"/>
        <rFont val="Times New Roman"/>
        <family val="1"/>
        <charset val="204"/>
      </rPr>
      <t>на обеспечение государственных гарантий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r>
  </si>
  <si>
    <r>
      <t xml:space="preserve">000 2 02 39999 14 </t>
    </r>
    <r>
      <rPr>
        <i/>
        <sz val="10"/>
        <rFont val="Times New Roman"/>
        <family val="1"/>
        <charset val="204"/>
      </rPr>
      <t>2153</t>
    </r>
    <r>
      <rPr>
        <sz val="10"/>
        <rFont val="Times New Roman"/>
        <family val="1"/>
        <charset val="204"/>
      </rPr>
      <t xml:space="preserve"> 150</t>
    </r>
  </si>
  <si>
    <r>
      <t>Прочие субвенции бюджетам муниципальных округов (</t>
    </r>
    <r>
      <rPr>
        <i/>
        <sz val="11"/>
        <rFont val="Times New Roman"/>
        <family val="1"/>
        <charset val="204"/>
      </rPr>
      <t>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r>
  </si>
  <si>
    <r>
      <t xml:space="preserve">000 2 02 49999 14 </t>
    </r>
    <r>
      <rPr>
        <i/>
        <sz val="10"/>
        <rFont val="Times New Roman"/>
        <family val="1"/>
        <charset val="204"/>
      </rPr>
      <t>2164</t>
    </r>
    <r>
      <rPr>
        <sz val="10"/>
        <rFont val="Times New Roman"/>
        <family val="1"/>
        <charset val="204"/>
      </rPr>
      <t xml:space="preserve"> 150</t>
    </r>
  </si>
  <si>
    <r>
      <t xml:space="preserve">Прочие межбюджетные трансферты, передаваемые бюджетам муниципальных округов </t>
    </r>
    <r>
      <rPr>
        <i/>
        <sz val="11"/>
        <rFont val="Times New Roman"/>
        <family val="1"/>
        <charset val="204"/>
      </rPr>
      <t>(на реализацию мероприятий по обращениям, поступающим к депутатам Законодательного Собрания Тверской области)</t>
    </r>
  </si>
  <si>
    <r>
      <t xml:space="preserve">Прочие межбюджетные трансферты, передаваемые бюджетам муниципальных округов </t>
    </r>
    <r>
      <rPr>
        <i/>
        <sz val="11"/>
        <rFont val="Times New Roman"/>
        <family val="1"/>
        <charset val="204"/>
      </rPr>
      <t>(на реализацию программы по поддержке местных инициатив в Тверской области "Благоустройство дворовой территории по адресу: Тверская область, город Ржев, улица Игоря Верещагина,дом 9")</t>
    </r>
  </si>
  <si>
    <t xml:space="preserve">      от 12.12.2024 № 250</t>
  </si>
  <si>
    <t>муниципального округа от 21.12.2023 №193"</t>
  </si>
  <si>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0"/>
        <rFont val="Times New Roman"/>
        <family val="1"/>
        <charset val="204"/>
      </rPr>
      <t>(штрафы за нарушение правил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веществ и взрывчатых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</si>
</sst>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1" x14ac:knownFonts="1">
    <font>
      <sz val="11"/>
      <color theme="1"/>
      <name val="Calibri"/>
      <family val="2"/>
      <charset val="204"/>
      <scheme val="minor"/>
    </font>
    <font>
      <sz val="9"/>
      <name val="Times New Roman"/>
      <family val="1"/>
      <charset val="204"/>
    </font>
    <font>
      <sz val="10"/>
      <name val="Times New Roman"/>
      <family val="1"/>
      <charset val="204"/>
    </font>
    <font>
      <b/>
      <sz val="13"/>
      <name val="Times New Roman"/>
      <family val="1"/>
      <charset val="204"/>
    </font>
    <font>
      <sz val="11"/>
      <name val="Times New Roman"/>
      <family val="1"/>
      <charset val="204"/>
    </font>
    <font>
      <i/>
      <sz val="11"/>
      <name val="Times New Roman"/>
      <family val="1"/>
      <charset val="204"/>
    </font>
    <font>
      <b/>
      <sz val="11"/>
      <name val="Times New Roman"/>
      <family val="1"/>
      <charset val="204"/>
    </font>
    <font>
      <sz val="11"/>
      <color rgb="FFFF0000"/>
      <name val="Times New Roman"/>
      <family val="1"/>
      <charset val="204"/>
    </font>
    <font>
      <sz val="12"/>
      <color rgb="FFFF0000"/>
      <name val="Times New Roman"/>
      <family val="1"/>
      <charset val="204"/>
    </font>
    <font>
      <sz val="10"/>
      <color rgb="FF000000"/>
      <name val="Arial Cyr"/>
    </font>
    <font>
      <sz val="9"/>
      <color rgb="FF0000FF"/>
      <name val="Times New Roman"/>
      <family val="1"/>
      <charset val="204"/>
    </font>
    <font>
      <sz val="10"/>
      <color rgb="FF0000FF"/>
      <name val="Times New Roman"/>
      <family val="1"/>
      <charset val="204"/>
    </font>
    <font>
      <b/>
      <sz val="13"/>
      <color rgb="FF0000FF"/>
      <name val="Times New Roman"/>
      <family val="1"/>
      <charset val="204"/>
    </font>
    <font>
      <sz val="11"/>
      <color rgb="FF0000FF"/>
      <name val="Times New Roman"/>
      <family val="1"/>
      <charset val="204"/>
    </font>
    <font>
      <i/>
      <sz val="11"/>
      <color rgb="FF0000FF"/>
      <name val="Times New Roman"/>
      <family val="1"/>
      <charset val="204"/>
    </font>
    <font>
      <sz val="11"/>
      <color rgb="FF0000FF"/>
      <name val="Calibri"/>
      <family val="2"/>
      <charset val="204"/>
      <scheme val="minor"/>
    </font>
    <font>
      <b/>
      <sz val="10"/>
      <name val="Times New Roman"/>
      <family val="1"/>
      <charset val="204"/>
    </font>
    <font>
      <i/>
      <sz val="10"/>
      <name val="Times New Roman"/>
      <family val="1"/>
      <charset val="204"/>
    </font>
    <font>
      <b/>
      <sz val="12"/>
      <name val="Times New Roman"/>
      <family val="1"/>
      <charset val="204"/>
    </font>
    <font>
      <b/>
      <sz val="9"/>
      <name val="Times New Roman"/>
      <family val="1"/>
      <charset val="204"/>
    </font>
    <font>
      <b/>
      <sz val="11"/>
      <color rgb="FF0000FF"/>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hair">
        <color indexed="64"/>
      </top>
      <bottom style="hair">
        <color indexed="64"/>
      </bottom>
      <diagonal/>
    </border>
  </borders>
  <cellStyleXfs count="2">
    <xf numFmtId="0" fontId="0" fillId="0" borderId="0"/>
    <xf numFmtId="1" fontId="9" fillId="0" borderId="10">
      <alignment horizontal="center" vertical="top" shrinkToFit="1"/>
    </xf>
  </cellStyleXfs>
  <cellXfs count="94">
    <xf numFmtId="0" fontId="0" fillId="0" borderId="0" xfId="0"/>
    <xf numFmtId="0" fontId="4" fillId="0" borderId="6" xfId="0" applyNumberFormat="1" applyFont="1" applyFill="1" applyBorder="1" applyAlignment="1">
      <alignment horizontal="left" wrapText="1"/>
    </xf>
    <xf numFmtId="0" fontId="4" fillId="0" borderId="0" xfId="0" applyFont="1" applyFill="1"/>
    <xf numFmtId="0" fontId="2" fillId="0" borderId="0" xfId="0" applyFont="1" applyFill="1"/>
    <xf numFmtId="0" fontId="2" fillId="0" borderId="0" xfId="0" applyFont="1" applyFill="1" applyAlignment="1"/>
    <xf numFmtId="0" fontId="3" fillId="0" borderId="0" xfId="0" applyFont="1" applyFill="1"/>
    <xf numFmtId="0" fontId="2" fillId="0" borderId="0" xfId="0" applyFont="1" applyFill="1" applyAlignment="1">
      <alignment vertical="center"/>
    </xf>
    <xf numFmtId="0" fontId="4" fillId="0" borderId="1" xfId="0" applyNumberFormat="1" applyFont="1" applyFill="1" applyBorder="1" applyAlignment="1">
      <alignment horizontal="left" wrapText="1"/>
    </xf>
    <xf numFmtId="0" fontId="4" fillId="0" borderId="4" xfId="0" applyNumberFormat="1" applyFont="1" applyFill="1" applyBorder="1" applyAlignment="1">
      <alignment horizontal="left" wrapText="1"/>
    </xf>
    <xf numFmtId="0" fontId="4" fillId="0" borderId="4" xfId="0" applyNumberFormat="1" applyFont="1" applyFill="1" applyBorder="1" applyAlignment="1">
      <alignment wrapText="1"/>
    </xf>
    <xf numFmtId="0" fontId="4" fillId="0" borderId="5" xfId="0" applyNumberFormat="1" applyFont="1" applyFill="1" applyBorder="1" applyAlignment="1">
      <alignment horizontal="left" wrapText="1"/>
    </xf>
    <xf numFmtId="0" fontId="4" fillId="0" borderId="7" xfId="0" applyNumberFormat="1" applyFont="1" applyFill="1" applyBorder="1" applyAlignment="1">
      <alignment horizontal="left" wrapText="1"/>
    </xf>
    <xf numFmtId="0" fontId="4" fillId="0" borderId="6" xfId="0" applyNumberFormat="1" applyFont="1" applyFill="1" applyBorder="1" applyAlignment="1">
      <alignment wrapText="1"/>
    </xf>
    <xf numFmtId="0" fontId="1" fillId="0" borderId="0" xfId="0" applyFont="1" applyFill="1"/>
    <xf numFmtId="0" fontId="5" fillId="0" borderId="0" xfId="0" applyFont="1" applyFill="1"/>
    <xf numFmtId="0" fontId="6" fillId="0" borderId="6" xfId="0" applyNumberFormat="1" applyFont="1" applyFill="1" applyBorder="1" applyAlignment="1">
      <alignment horizontal="left" wrapText="1"/>
    </xf>
    <xf numFmtId="0" fontId="7" fillId="0" borderId="0" xfId="0" applyFont="1" applyFill="1"/>
    <xf numFmtId="0" fontId="4" fillId="0" borderId="0" xfId="0" applyFont="1" applyFill="1" applyBorder="1"/>
    <xf numFmtId="164" fontId="8" fillId="0" borderId="0" xfId="0" applyNumberFormat="1" applyFont="1" applyFill="1" applyBorder="1" applyAlignment="1">
      <alignment horizontal="right" wrapText="1"/>
    </xf>
    <xf numFmtId="164" fontId="0" fillId="0" borderId="0" xfId="0" applyNumberFormat="1"/>
    <xf numFmtId="0" fontId="4" fillId="0" borderId="6" xfId="0" applyFont="1" applyFill="1" applyBorder="1" applyAlignment="1">
      <alignment wrapText="1"/>
    </xf>
    <xf numFmtId="0" fontId="4" fillId="0" borderId="6" xfId="0" applyNumberFormat="1" applyFont="1" applyFill="1" applyBorder="1" applyAlignment="1">
      <alignment horizontal="left" wrapText="1" indent="1"/>
    </xf>
    <xf numFmtId="0" fontId="0" fillId="0" borderId="0" xfId="0" applyFill="1" applyBorder="1" applyAlignment="1"/>
    <xf numFmtId="0" fontId="13" fillId="0" borderId="0" xfId="0" applyFont="1" applyFill="1"/>
    <xf numFmtId="4" fontId="13" fillId="0" borderId="0" xfId="0" applyNumberFormat="1" applyFont="1" applyFill="1"/>
    <xf numFmtId="4" fontId="10" fillId="0" borderId="0" xfId="0" applyNumberFormat="1" applyFont="1" applyFill="1"/>
    <xf numFmtId="4" fontId="10" fillId="0" borderId="0" xfId="0" applyNumberFormat="1" applyFont="1" applyFill="1" applyAlignment="1"/>
    <xf numFmtId="4" fontId="12" fillId="0" borderId="0" xfId="0" applyNumberFormat="1" applyFont="1" applyFill="1"/>
    <xf numFmtId="4" fontId="11" fillId="0" borderId="0" xfId="0" applyNumberFormat="1" applyFont="1" applyFill="1"/>
    <xf numFmtId="4" fontId="11" fillId="0" borderId="0" xfId="0" applyNumberFormat="1" applyFont="1" applyFill="1" applyAlignment="1">
      <alignment vertical="center"/>
    </xf>
    <xf numFmtId="4" fontId="14" fillId="0" borderId="0" xfId="0" applyNumberFormat="1" applyFont="1" applyFill="1"/>
    <xf numFmtId="4" fontId="13" fillId="0" borderId="0" xfId="0" applyNumberFormat="1" applyFont="1" applyFill="1" applyBorder="1" applyAlignment="1">
      <alignment wrapText="1"/>
    </xf>
    <xf numFmtId="0" fontId="15" fillId="0" borderId="0" xfId="0" applyFont="1" applyFill="1" applyBorder="1" applyAlignment="1"/>
    <xf numFmtId="0" fontId="4" fillId="0" borderId="8" xfId="0" applyNumberFormat="1" applyFont="1" applyFill="1" applyBorder="1" applyAlignment="1">
      <alignment horizontal="left" wrapText="1"/>
    </xf>
    <xf numFmtId="4" fontId="4" fillId="0" borderId="0" xfId="0" applyNumberFormat="1" applyFont="1" applyFill="1"/>
    <xf numFmtId="4" fontId="1" fillId="0" borderId="0" xfId="0" applyNumberFormat="1" applyFont="1" applyFill="1"/>
    <xf numFmtId="4" fontId="2" fillId="0" borderId="0" xfId="0" applyNumberFormat="1" applyFont="1" applyFill="1"/>
    <xf numFmtId="4" fontId="3" fillId="0" borderId="0" xfId="0" applyNumberFormat="1" applyFont="1" applyFill="1"/>
    <xf numFmtId="4" fontId="2" fillId="0" borderId="0" xfId="0" applyNumberFormat="1" applyFont="1" applyFill="1" applyAlignment="1">
      <alignment vertical="center"/>
    </xf>
    <xf numFmtId="4" fontId="7" fillId="0" borderId="0" xfId="0" applyNumberFormat="1" applyFont="1" applyFill="1"/>
    <xf numFmtId="4" fontId="5" fillId="0" borderId="0" xfId="0" applyNumberFormat="1" applyFont="1" applyFill="1"/>
    <xf numFmtId="4" fontId="4" fillId="0" borderId="0" xfId="0" applyNumberFormat="1" applyFont="1" applyFill="1" applyBorder="1"/>
    <xf numFmtId="4" fontId="7" fillId="0" borderId="0" xfId="0" applyNumberFormat="1" applyFont="1" applyFill="1" applyBorder="1" applyAlignment="1">
      <alignment horizontal="left" wrapText="1"/>
    </xf>
    <xf numFmtId="0" fontId="4" fillId="0" borderId="2" xfId="0" applyNumberFormat="1" applyFont="1" applyFill="1" applyBorder="1" applyAlignment="1" applyProtection="1">
      <alignment horizontal="left" wrapText="1"/>
    </xf>
    <xf numFmtId="0" fontId="5" fillId="0" borderId="6" xfId="0" applyFont="1" applyFill="1" applyBorder="1" applyAlignment="1">
      <alignment horizontal="left" wrapText="1"/>
    </xf>
    <xf numFmtId="0" fontId="2" fillId="0" borderId="0" xfId="0" applyFont="1" applyFill="1" applyAlignment="1">
      <alignment horizontal="center" vertical="top"/>
    </xf>
    <xf numFmtId="0" fontId="2" fillId="0" borderId="6" xfId="0" applyFont="1" applyFill="1" applyBorder="1" applyAlignment="1">
      <alignment horizontal="left"/>
    </xf>
    <xf numFmtId="0" fontId="2" fillId="0" borderId="2" xfId="0" applyFont="1" applyFill="1" applyBorder="1" applyAlignment="1"/>
    <xf numFmtId="0" fontId="2" fillId="0" borderId="6" xfId="0" applyFont="1" applyFill="1" applyBorder="1" applyAlignment="1"/>
    <xf numFmtId="0" fontId="2" fillId="0" borderId="5" xfId="0" applyFont="1" applyFill="1" applyBorder="1" applyAlignment="1">
      <alignment horizontal="left"/>
    </xf>
    <xf numFmtId="0" fontId="2" fillId="0" borderId="1" xfId="0" applyFont="1" applyFill="1" applyBorder="1" applyAlignment="1">
      <alignment horizontal="left"/>
    </xf>
    <xf numFmtId="1" fontId="2" fillId="0" borderId="11" xfId="1" applyNumberFormat="1" applyFont="1" applyFill="1" applyBorder="1" applyAlignment="1" applyProtection="1">
      <alignment horizontal="center" shrinkToFit="1"/>
    </xf>
    <xf numFmtId="0" fontId="2" fillId="0" borderId="7" xfId="0" applyFont="1" applyFill="1" applyBorder="1" applyAlignment="1">
      <alignment horizontal="left"/>
    </xf>
    <xf numFmtId="0" fontId="2" fillId="0" borderId="2" xfId="0" applyFont="1" applyFill="1" applyBorder="1" applyAlignment="1">
      <alignment horizontal="left"/>
    </xf>
    <xf numFmtId="0" fontId="2" fillId="0" borderId="9" xfId="0" applyFont="1" applyFill="1" applyBorder="1" applyAlignment="1">
      <alignment horizontal="left"/>
    </xf>
    <xf numFmtId="0" fontId="2" fillId="0" borderId="8" xfId="0" applyFont="1" applyFill="1" applyBorder="1" applyAlignment="1">
      <alignment horizontal="left"/>
    </xf>
    <xf numFmtId="0" fontId="16" fillId="0" borderId="6" xfId="0" applyFont="1" applyFill="1" applyBorder="1" applyAlignment="1">
      <alignment horizontal="left"/>
    </xf>
    <xf numFmtId="4" fontId="20" fillId="0" borderId="0" xfId="0" applyNumberFormat="1" applyFont="1" applyFill="1"/>
    <xf numFmtId="4" fontId="6" fillId="0" borderId="0" xfId="0" applyNumberFormat="1" applyFont="1" applyFill="1"/>
    <xf numFmtId="0" fontId="6" fillId="0" borderId="0" xfId="0" applyFont="1" applyFill="1"/>
    <xf numFmtId="4" fontId="20" fillId="0" borderId="0" xfId="0" applyNumberFormat="1" applyFont="1" applyFill="1" applyBorder="1" applyAlignment="1">
      <alignment vertical="center"/>
    </xf>
    <xf numFmtId="0" fontId="6" fillId="0" borderId="0" xfId="0" applyFont="1" applyFill="1" applyBorder="1"/>
    <xf numFmtId="0" fontId="16" fillId="0" borderId="5" xfId="0" applyFont="1" applyFill="1" applyBorder="1" applyAlignment="1">
      <alignment horizontal="left"/>
    </xf>
    <xf numFmtId="0" fontId="6" fillId="0" borderId="5" xfId="0" applyNumberFormat="1" applyFont="1" applyFill="1" applyBorder="1" applyAlignment="1">
      <alignment horizontal="left" wrapText="1"/>
    </xf>
    <xf numFmtId="4" fontId="13" fillId="0" borderId="0" xfId="0" applyNumberFormat="1" applyFont="1" applyFill="1" applyBorder="1" applyAlignment="1">
      <alignment horizontal="left" wrapText="1"/>
    </xf>
    <xf numFmtId="0" fontId="2" fillId="0" borderId="0" xfId="0" applyFont="1" applyFill="1" applyAlignment="1">
      <alignment horizontal="right" vertical="top"/>
    </xf>
    <xf numFmtId="0" fontId="2" fillId="0" borderId="0" xfId="0" applyFont="1" applyFill="1" applyAlignment="1">
      <alignment horizontal="right" indent="1"/>
    </xf>
    <xf numFmtId="0" fontId="2" fillId="0" borderId="0" xfId="0" applyFont="1" applyFill="1" applyAlignment="1">
      <alignment horizontal="right"/>
    </xf>
    <xf numFmtId="0" fontId="19" fillId="0" borderId="6" xfId="0" applyFont="1" applyFill="1" applyBorder="1" applyAlignment="1">
      <alignment horizontal="center" vertical="center" wrapText="1"/>
    </xf>
    <xf numFmtId="164" fontId="16" fillId="0" borderId="6" xfId="0" applyNumberFormat="1" applyFont="1" applyFill="1" applyBorder="1" applyAlignment="1">
      <alignment horizontal="right" wrapText="1"/>
    </xf>
    <xf numFmtId="164" fontId="2" fillId="0" borderId="6" xfId="0" applyNumberFormat="1" applyFont="1" applyFill="1" applyBorder="1" applyAlignment="1">
      <alignment horizontal="right" wrapText="1"/>
    </xf>
    <xf numFmtId="164" fontId="2" fillId="0" borderId="4" xfId="0" applyNumberFormat="1" applyFont="1" applyFill="1" applyBorder="1" applyAlignment="1">
      <alignment horizontal="right" wrapText="1"/>
    </xf>
    <xf numFmtId="164" fontId="17" fillId="0" borderId="6" xfId="0" applyNumberFormat="1" applyFont="1" applyFill="1" applyBorder="1" applyAlignment="1">
      <alignment horizontal="right" wrapText="1"/>
    </xf>
    <xf numFmtId="164" fontId="17" fillId="0" borderId="4" xfId="0" applyNumberFormat="1" applyFont="1" applyFill="1" applyBorder="1" applyAlignment="1">
      <alignment horizontal="right" wrapText="1"/>
    </xf>
    <xf numFmtId="164" fontId="17" fillId="0" borderId="5" xfId="0" applyNumberFormat="1" applyFont="1" applyFill="1" applyBorder="1" applyAlignment="1">
      <alignment horizontal="right" wrapText="1"/>
    </xf>
    <xf numFmtId="164" fontId="2" fillId="0" borderId="5" xfId="0" applyNumberFormat="1" applyFont="1" applyFill="1" applyBorder="1" applyAlignment="1">
      <alignment horizontal="right" wrapText="1"/>
    </xf>
    <xf numFmtId="164" fontId="16" fillId="0" borderId="4" xfId="0" applyNumberFormat="1" applyFont="1" applyFill="1" applyBorder="1" applyAlignment="1">
      <alignment horizontal="right" wrapText="1"/>
    </xf>
    <xf numFmtId="164" fontId="2" fillId="0" borderId="0" xfId="0" applyNumberFormat="1" applyFont="1" applyFill="1"/>
    <xf numFmtId="0" fontId="4" fillId="0" borderId="0" xfId="0" applyFont="1" applyFill="1" applyAlignment="1">
      <alignment horizontal="right" vertical="top"/>
    </xf>
    <xf numFmtId="0" fontId="4" fillId="0" borderId="0" xfId="0" applyNumberFormat="1" applyFont="1" applyFill="1" applyAlignment="1">
      <alignment horizontal="left"/>
    </xf>
    <xf numFmtId="0" fontId="4" fillId="0" borderId="11" xfId="0" applyFont="1" applyFill="1" applyBorder="1" applyAlignment="1">
      <alignment horizontal="left" wrapText="1"/>
    </xf>
    <xf numFmtId="0" fontId="4" fillId="0" borderId="6" xfId="0" applyFont="1" applyFill="1" applyBorder="1" applyAlignment="1">
      <alignment horizontal="left" wrapText="1"/>
    </xf>
    <xf numFmtId="0" fontId="5" fillId="0" borderId="8" xfId="0" applyNumberFormat="1" applyFont="1" applyFill="1" applyBorder="1" applyAlignment="1">
      <alignment horizontal="left" wrapText="1"/>
    </xf>
    <xf numFmtId="4" fontId="4" fillId="0" borderId="3" xfId="0" applyNumberFormat="1" applyFont="1" applyFill="1" applyBorder="1" applyAlignment="1" applyProtection="1">
      <alignment horizontal="left" wrapText="1"/>
      <protection locked="0"/>
    </xf>
    <xf numFmtId="0" fontId="18" fillId="0" borderId="0" xfId="0" applyFont="1" applyFill="1" applyAlignment="1">
      <alignment horizontal="center" wrapText="1"/>
    </xf>
    <xf numFmtId="0" fontId="19" fillId="0" borderId="1"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0" fontId="19" fillId="0" borderId="5" xfId="0" applyNumberFormat="1"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 fillId="0" borderId="0" xfId="0" applyFont="1" applyFill="1" applyAlignment="1">
      <alignment horizontal="right"/>
    </xf>
    <xf numFmtId="0" fontId="1" fillId="0" borderId="0" xfId="0" applyFont="1" applyFill="1" applyAlignment="1">
      <alignment horizontal="right" vertical="top"/>
    </xf>
  </cellXfs>
  <cellStyles count="2">
    <cellStyle name="xl23" xfId="1"/>
    <cellStyle name="Обычный"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0"/>
  <sheetViews>
    <sheetView tabSelected="1" view="pageBreakPreview" zoomScaleNormal="100" zoomScaleSheetLayoutView="100" workbookViewId="0">
      <selection activeCell="C126" sqref="C126"/>
    </sheetView>
  </sheetViews>
  <sheetFormatPr defaultColWidth="9.140625" defaultRowHeight="15" x14ac:dyDescent="0.25"/>
  <cols>
    <col min="1" max="1" width="21" style="4" customWidth="1"/>
    <col min="2" max="2" width="53" style="79" customWidth="1"/>
    <col min="3" max="5" width="10.7109375" style="3" customWidth="1"/>
    <col min="6" max="6" width="13.85546875" style="28" customWidth="1"/>
    <col min="7" max="7" width="14.5703125" style="28" customWidth="1"/>
    <col min="8" max="8" width="19" style="28" customWidth="1"/>
    <col min="9" max="9" width="24" style="36" customWidth="1"/>
    <col min="10" max="11" width="9.140625" style="3"/>
    <col min="12" max="12" width="19" style="3" customWidth="1"/>
    <col min="13" max="16384" width="9.140625" style="3"/>
  </cols>
  <sheetData>
    <row r="1" spans="1:10" s="13" customFormat="1" ht="16.5" x14ac:dyDescent="0.25">
      <c r="A1" s="45"/>
      <c r="B1" s="92" t="s">
        <v>191</v>
      </c>
      <c r="C1" s="92"/>
      <c r="D1" s="92"/>
      <c r="E1" s="92"/>
      <c r="F1" s="25"/>
      <c r="G1" s="25"/>
      <c r="H1" s="25"/>
      <c r="I1" s="35"/>
      <c r="J1" s="5"/>
    </row>
    <row r="2" spans="1:10" s="13" customFormat="1" ht="16.5" x14ac:dyDescent="0.25">
      <c r="A2" s="45"/>
      <c r="B2" s="92" t="s">
        <v>107</v>
      </c>
      <c r="C2" s="92"/>
      <c r="D2" s="92"/>
      <c r="E2" s="92"/>
      <c r="F2" s="25"/>
      <c r="G2" s="25"/>
      <c r="H2" s="25"/>
      <c r="I2" s="35"/>
      <c r="J2" s="5"/>
    </row>
    <row r="3" spans="1:10" ht="12.75" x14ac:dyDescent="0.2">
      <c r="B3" s="92" t="s">
        <v>447</v>
      </c>
      <c r="C3" s="92"/>
      <c r="D3" s="92"/>
      <c r="E3" s="92"/>
      <c r="F3" s="26"/>
    </row>
    <row r="4" spans="1:10" s="13" customFormat="1" ht="17.25" customHeight="1" x14ac:dyDescent="0.2">
      <c r="A4" s="45"/>
      <c r="B4" s="93" t="s">
        <v>232</v>
      </c>
      <c r="C4" s="93"/>
      <c r="D4" s="93"/>
      <c r="E4" s="93"/>
      <c r="F4" s="25"/>
      <c r="G4" s="25"/>
      <c r="H4" s="25"/>
      <c r="I4" s="35"/>
    </row>
    <row r="5" spans="1:10" s="13" customFormat="1" ht="14.25" customHeight="1" x14ac:dyDescent="0.2">
      <c r="A5" s="45"/>
      <c r="B5" s="93" t="s">
        <v>448</v>
      </c>
      <c r="C5" s="93"/>
      <c r="D5" s="93"/>
      <c r="E5" s="93"/>
      <c r="F5" s="25"/>
      <c r="G5" s="25"/>
      <c r="H5" s="25"/>
      <c r="I5" s="35"/>
    </row>
    <row r="6" spans="1:10" s="13" customFormat="1" x14ac:dyDescent="0.2">
      <c r="A6" s="45"/>
      <c r="B6" s="78"/>
      <c r="C6" s="65"/>
      <c r="D6" s="65"/>
      <c r="E6" s="65"/>
      <c r="F6" s="25"/>
      <c r="G6" s="25"/>
      <c r="H6" s="25"/>
      <c r="I6" s="35"/>
    </row>
    <row r="7" spans="1:10" s="5" customFormat="1" ht="16.5" x14ac:dyDescent="0.25">
      <c r="A7" s="84" t="s">
        <v>109</v>
      </c>
      <c r="B7" s="84"/>
      <c r="C7" s="84"/>
      <c r="D7" s="84"/>
      <c r="E7" s="84"/>
      <c r="F7" s="27"/>
      <c r="G7" s="27"/>
      <c r="H7" s="27"/>
      <c r="I7" s="37"/>
    </row>
    <row r="8" spans="1:10" s="5" customFormat="1" ht="16.5" x14ac:dyDescent="0.25">
      <c r="A8" s="84" t="s">
        <v>193</v>
      </c>
      <c r="B8" s="84"/>
      <c r="C8" s="84"/>
      <c r="D8" s="84"/>
      <c r="E8" s="84"/>
      <c r="F8" s="27"/>
      <c r="G8" s="27"/>
      <c r="H8" s="27"/>
      <c r="I8" s="37"/>
    </row>
    <row r="9" spans="1:10" x14ac:dyDescent="0.25">
      <c r="C9" s="66"/>
      <c r="D9" s="66"/>
      <c r="E9" s="67"/>
    </row>
    <row r="10" spans="1:10" s="6" customFormat="1" ht="15.75" customHeight="1" x14ac:dyDescent="0.25">
      <c r="A10" s="85" t="s">
        <v>0</v>
      </c>
      <c r="B10" s="87" t="s">
        <v>1</v>
      </c>
      <c r="C10" s="89" t="s">
        <v>2</v>
      </c>
      <c r="D10" s="90"/>
      <c r="E10" s="91"/>
      <c r="F10" s="29"/>
      <c r="G10" s="29"/>
      <c r="H10" s="29"/>
      <c r="I10" s="38"/>
    </row>
    <row r="11" spans="1:10" s="6" customFormat="1" ht="18" customHeight="1" x14ac:dyDescent="0.25">
      <c r="A11" s="86"/>
      <c r="B11" s="88"/>
      <c r="C11" s="68" t="s">
        <v>105</v>
      </c>
      <c r="D11" s="68" t="s">
        <v>108</v>
      </c>
      <c r="E11" s="68" t="s">
        <v>192</v>
      </c>
      <c r="F11" s="29"/>
      <c r="G11" s="29"/>
      <c r="H11" s="29"/>
      <c r="I11" s="38"/>
    </row>
    <row r="12" spans="1:10" s="59" customFormat="1" ht="14.25" x14ac:dyDescent="0.2">
      <c r="A12" s="56" t="s">
        <v>3</v>
      </c>
      <c r="B12" s="15" t="s">
        <v>4</v>
      </c>
      <c r="C12" s="69">
        <f>SUM(C13+C22+C32+C40+C46+C50+C62+C67+C71+C81+C137)</f>
        <v>1067857.96838</v>
      </c>
      <c r="D12" s="69">
        <f>SUM(D13+D22+D32+D40+D46+D50+D62+D67+D71+D81+D137)</f>
        <v>972421.2000000003</v>
      </c>
      <c r="E12" s="69">
        <f>SUM(E13+E22+E32+E40+E46+E50+E62+E67+E71+E81+E137)</f>
        <v>902248.00000000023</v>
      </c>
      <c r="F12" s="57"/>
      <c r="G12" s="57"/>
      <c r="H12" s="57"/>
      <c r="I12" s="58"/>
    </row>
    <row r="13" spans="1:10" s="2" customFormat="1" x14ac:dyDescent="0.25">
      <c r="A13" s="46" t="s">
        <v>5</v>
      </c>
      <c r="B13" s="1" t="s">
        <v>6</v>
      </c>
      <c r="C13" s="70">
        <f>SUM(C14)</f>
        <v>714686.09999999986</v>
      </c>
      <c r="D13" s="70">
        <f>SUM(D14)</f>
        <v>667492.10000000009</v>
      </c>
      <c r="E13" s="70">
        <f>SUM(E14)</f>
        <v>596044.30000000016</v>
      </c>
      <c r="F13" s="24"/>
      <c r="G13" s="24"/>
      <c r="H13" s="24"/>
      <c r="I13" s="34"/>
    </row>
    <row r="14" spans="1:10" s="2" customFormat="1" x14ac:dyDescent="0.25">
      <c r="A14" s="46" t="s">
        <v>7</v>
      </c>
      <c r="B14" s="7" t="s">
        <v>8</v>
      </c>
      <c r="C14" s="70">
        <f>SUM(C15:C21)</f>
        <v>714686.09999999986</v>
      </c>
      <c r="D14" s="70">
        <f t="shared" ref="D14:E14" si="0">SUM(D15:D21)</f>
        <v>667492.10000000009</v>
      </c>
      <c r="E14" s="70">
        <f t="shared" si="0"/>
        <v>596044.30000000016</v>
      </c>
      <c r="F14" s="24"/>
      <c r="G14" s="24"/>
      <c r="H14" s="24"/>
      <c r="I14" s="34"/>
    </row>
    <row r="15" spans="1:10" s="2" customFormat="1" ht="102" customHeight="1" x14ac:dyDescent="0.25">
      <c r="A15" s="47" t="s">
        <v>9</v>
      </c>
      <c r="B15" s="1" t="s">
        <v>209</v>
      </c>
      <c r="C15" s="71">
        <v>686440.7</v>
      </c>
      <c r="D15" s="71">
        <v>642164.30000000005</v>
      </c>
      <c r="E15" s="71">
        <v>570756.80000000005</v>
      </c>
      <c r="F15" s="24"/>
      <c r="G15" s="24"/>
      <c r="H15" s="24"/>
      <c r="I15" s="34"/>
    </row>
    <row r="16" spans="1:10" s="2" customFormat="1" ht="120" x14ac:dyDescent="0.25">
      <c r="A16" s="47" t="s">
        <v>10</v>
      </c>
      <c r="B16" s="1" t="s">
        <v>11</v>
      </c>
      <c r="C16" s="71">
        <v>1396.4</v>
      </c>
      <c r="D16" s="71">
        <v>1340.5</v>
      </c>
      <c r="E16" s="71">
        <v>1188.8</v>
      </c>
      <c r="F16" s="24"/>
      <c r="G16" s="24"/>
      <c r="H16" s="24"/>
      <c r="I16" s="34"/>
    </row>
    <row r="17" spans="1:9" s="2" customFormat="1" ht="87" customHeight="1" x14ac:dyDescent="0.25">
      <c r="A17" s="47" t="s">
        <v>12</v>
      </c>
      <c r="B17" s="1" t="s">
        <v>375</v>
      </c>
      <c r="C17" s="71">
        <v>8196.5</v>
      </c>
      <c r="D17" s="71">
        <v>4524.7</v>
      </c>
      <c r="E17" s="71">
        <v>4013.3</v>
      </c>
      <c r="F17" s="24"/>
      <c r="G17" s="24"/>
      <c r="H17" s="24"/>
      <c r="I17" s="34"/>
    </row>
    <row r="18" spans="1:9" s="2" customFormat="1" ht="90.75" customHeight="1" x14ac:dyDescent="0.25">
      <c r="A18" s="47" t="s">
        <v>177</v>
      </c>
      <c r="B18" s="1" t="s">
        <v>178</v>
      </c>
      <c r="C18" s="71">
        <v>1625.7</v>
      </c>
      <c r="D18" s="71">
        <v>1753.3</v>
      </c>
      <c r="E18" s="71">
        <v>1883.1</v>
      </c>
      <c r="F18" s="24"/>
      <c r="G18" s="24"/>
      <c r="H18" s="24"/>
      <c r="I18" s="34"/>
    </row>
    <row r="19" spans="1:9" s="2" customFormat="1" ht="165" x14ac:dyDescent="0.25">
      <c r="A19" s="48" t="s">
        <v>95</v>
      </c>
      <c r="B19" s="8" t="s">
        <v>378</v>
      </c>
      <c r="C19" s="71">
        <v>11384.9</v>
      </c>
      <c r="D19" s="71">
        <v>12279</v>
      </c>
      <c r="E19" s="71">
        <v>13187.8</v>
      </c>
      <c r="F19" s="24"/>
      <c r="G19" s="24"/>
      <c r="H19" s="24"/>
      <c r="I19" s="34"/>
    </row>
    <row r="20" spans="1:9" s="16" customFormat="1" ht="75" x14ac:dyDescent="0.25">
      <c r="A20" s="46" t="s">
        <v>194</v>
      </c>
      <c r="B20" s="20" t="s">
        <v>376</v>
      </c>
      <c r="C20" s="71">
        <v>4494.7</v>
      </c>
      <c r="D20" s="71">
        <v>4219.8</v>
      </c>
      <c r="E20" s="71">
        <v>3721.9</v>
      </c>
      <c r="F20" s="24"/>
      <c r="G20" s="24"/>
      <c r="H20" s="24"/>
      <c r="I20" s="39"/>
    </row>
    <row r="21" spans="1:9" s="16" customFormat="1" ht="75" x14ac:dyDescent="0.25">
      <c r="A21" s="46" t="s">
        <v>195</v>
      </c>
      <c r="B21" s="20" t="s">
        <v>377</v>
      </c>
      <c r="C21" s="71">
        <v>1147.2</v>
      </c>
      <c r="D21" s="71">
        <v>1210.5</v>
      </c>
      <c r="E21" s="71">
        <v>1292.5999999999999</v>
      </c>
      <c r="F21" s="24"/>
      <c r="G21" s="24"/>
      <c r="H21" s="24"/>
      <c r="I21" s="39"/>
    </row>
    <row r="22" spans="1:9" s="2" customFormat="1" ht="45" x14ac:dyDescent="0.25">
      <c r="A22" s="46" t="s">
        <v>13</v>
      </c>
      <c r="B22" s="9" t="s">
        <v>14</v>
      </c>
      <c r="C22" s="70">
        <f>SUM(C23)</f>
        <v>45742.5</v>
      </c>
      <c r="D22" s="70">
        <f>SUM(D23)</f>
        <v>44685.4</v>
      </c>
      <c r="E22" s="70">
        <f>SUM(E23)</f>
        <v>45359.7</v>
      </c>
      <c r="F22" s="24"/>
      <c r="G22" s="24"/>
      <c r="H22" s="24"/>
      <c r="I22" s="34"/>
    </row>
    <row r="23" spans="1:9" s="2" customFormat="1" ht="30" x14ac:dyDescent="0.25">
      <c r="A23" s="46" t="s">
        <v>15</v>
      </c>
      <c r="B23" s="8" t="s">
        <v>16</v>
      </c>
      <c r="C23" s="70">
        <f>SUM(C24+C26+C28+C30)</f>
        <v>45742.5</v>
      </c>
      <c r="D23" s="70">
        <f>SUM(D24+D26+D28+D30)</f>
        <v>44685.4</v>
      </c>
      <c r="E23" s="70">
        <f>SUM(E24+E26+E28+E30)</f>
        <v>45359.7</v>
      </c>
      <c r="F23" s="24"/>
      <c r="G23" s="24"/>
      <c r="H23" s="24"/>
      <c r="I23" s="34"/>
    </row>
    <row r="24" spans="1:9" s="2" customFormat="1" ht="90" x14ac:dyDescent="0.25">
      <c r="A24" s="46" t="s">
        <v>17</v>
      </c>
      <c r="B24" s="1" t="s">
        <v>18</v>
      </c>
      <c r="C24" s="70">
        <f>SUM(C25)</f>
        <v>23645</v>
      </c>
      <c r="D24" s="70">
        <f>SUM(D25)</f>
        <v>23247.9</v>
      </c>
      <c r="E24" s="70">
        <f>SUM(E25)</f>
        <v>23627.8</v>
      </c>
      <c r="F24" s="24"/>
      <c r="G24" s="24"/>
      <c r="H24" s="24"/>
      <c r="I24" s="34"/>
    </row>
    <row r="25" spans="1:9" s="2" customFormat="1" ht="119.25" customHeight="1" x14ac:dyDescent="0.25">
      <c r="A25" s="46" t="s">
        <v>77</v>
      </c>
      <c r="B25" s="1" t="s">
        <v>196</v>
      </c>
      <c r="C25" s="70">
        <v>23645</v>
      </c>
      <c r="D25" s="70">
        <v>23247.9</v>
      </c>
      <c r="E25" s="70">
        <v>23627.8</v>
      </c>
      <c r="F25" s="24"/>
      <c r="G25" s="24"/>
      <c r="H25" s="24"/>
      <c r="I25" s="34"/>
    </row>
    <row r="26" spans="1:9" s="2" customFormat="1" ht="105" x14ac:dyDescent="0.25">
      <c r="A26" s="46" t="s">
        <v>19</v>
      </c>
      <c r="B26" s="1" t="s">
        <v>20</v>
      </c>
      <c r="C26" s="70">
        <f>SUM(C27)</f>
        <v>119.9</v>
      </c>
      <c r="D26" s="70">
        <f>SUM(D27)</f>
        <v>122.2</v>
      </c>
      <c r="E26" s="70">
        <f>SUM(E27)</f>
        <v>125.5</v>
      </c>
      <c r="F26" s="24"/>
      <c r="G26" s="24"/>
      <c r="H26" s="24"/>
      <c r="I26" s="34"/>
    </row>
    <row r="27" spans="1:9" s="2" customFormat="1" ht="132" customHeight="1" x14ac:dyDescent="0.25">
      <c r="A27" s="46" t="s">
        <v>78</v>
      </c>
      <c r="B27" s="1" t="s">
        <v>197</v>
      </c>
      <c r="C27" s="70">
        <v>119.9</v>
      </c>
      <c r="D27" s="70">
        <v>122.2</v>
      </c>
      <c r="E27" s="70">
        <v>125.5</v>
      </c>
      <c r="F27" s="24"/>
      <c r="G27" s="24"/>
      <c r="H27" s="24"/>
      <c r="I27" s="34"/>
    </row>
    <row r="28" spans="1:9" s="2" customFormat="1" ht="90" x14ac:dyDescent="0.25">
      <c r="A28" s="46" t="s">
        <v>21</v>
      </c>
      <c r="B28" s="1" t="s">
        <v>22</v>
      </c>
      <c r="C28" s="70">
        <f>SUM(C29)</f>
        <v>25107.1</v>
      </c>
      <c r="D28" s="70">
        <f>SUM(D29)</f>
        <v>24205.200000000001</v>
      </c>
      <c r="E28" s="70">
        <f>SUM(E29)</f>
        <v>24608.400000000001</v>
      </c>
      <c r="F28" s="24"/>
      <c r="G28" s="24"/>
      <c r="H28" s="24"/>
      <c r="I28" s="34"/>
    </row>
    <row r="29" spans="1:9" s="2" customFormat="1" ht="120.75" customHeight="1" x14ac:dyDescent="0.25">
      <c r="A29" s="46" t="s">
        <v>79</v>
      </c>
      <c r="B29" s="1" t="s">
        <v>198</v>
      </c>
      <c r="C29" s="70">
        <v>25107.1</v>
      </c>
      <c r="D29" s="70">
        <v>24205.200000000001</v>
      </c>
      <c r="E29" s="70">
        <v>24608.400000000001</v>
      </c>
      <c r="F29" s="24"/>
      <c r="G29" s="24"/>
      <c r="H29" s="24"/>
      <c r="I29" s="34"/>
    </row>
    <row r="30" spans="1:9" s="2" customFormat="1" ht="90" x14ac:dyDescent="0.25">
      <c r="A30" s="49" t="s">
        <v>23</v>
      </c>
      <c r="B30" s="1" t="s">
        <v>24</v>
      </c>
      <c r="C30" s="70">
        <f>SUM(C31)</f>
        <v>-3129.5</v>
      </c>
      <c r="D30" s="70">
        <f>SUM(D31)</f>
        <v>-2889.9</v>
      </c>
      <c r="E30" s="70">
        <f>SUM(E31)</f>
        <v>-3002</v>
      </c>
      <c r="F30" s="24"/>
      <c r="G30" s="24"/>
      <c r="H30" s="24"/>
      <c r="I30" s="34"/>
    </row>
    <row r="31" spans="1:9" s="2" customFormat="1" ht="118.5" customHeight="1" x14ac:dyDescent="0.25">
      <c r="A31" s="46" t="s">
        <v>94</v>
      </c>
      <c r="B31" s="1" t="s">
        <v>199</v>
      </c>
      <c r="C31" s="70">
        <v>-3129.5</v>
      </c>
      <c r="D31" s="70">
        <v>-2889.9</v>
      </c>
      <c r="E31" s="70">
        <v>-3002</v>
      </c>
      <c r="F31" s="24"/>
      <c r="G31" s="24"/>
      <c r="H31" s="24"/>
      <c r="I31" s="34"/>
    </row>
    <row r="32" spans="1:9" s="2" customFormat="1" x14ac:dyDescent="0.25">
      <c r="A32" s="46" t="s">
        <v>25</v>
      </c>
      <c r="B32" s="10" t="s">
        <v>26</v>
      </c>
      <c r="C32" s="70">
        <f>SUM(C33+C37+C39)</f>
        <v>66586.100000000006</v>
      </c>
      <c r="D32" s="70">
        <f t="shared" ref="D32:E32" si="1">SUM(D33+D37+D39)</f>
        <v>63798.3</v>
      </c>
      <c r="E32" s="70">
        <f t="shared" si="1"/>
        <v>64289.9</v>
      </c>
      <c r="F32" s="24"/>
      <c r="G32" s="24"/>
      <c r="H32" s="24"/>
      <c r="I32" s="34"/>
    </row>
    <row r="33" spans="1:9" s="2" customFormat="1" ht="30" x14ac:dyDescent="0.25">
      <c r="A33" s="46" t="s">
        <v>96</v>
      </c>
      <c r="B33" s="1" t="s">
        <v>97</v>
      </c>
      <c r="C33" s="70">
        <f>SUM(C34+C36)</f>
        <v>53007.1</v>
      </c>
      <c r="D33" s="70">
        <f>SUM(D34+D36)</f>
        <v>49560.3</v>
      </c>
      <c r="E33" s="70">
        <f>SUM(E34+E36)</f>
        <v>49480.9</v>
      </c>
      <c r="F33" s="24"/>
      <c r="G33" s="24"/>
      <c r="H33" s="24"/>
      <c r="I33" s="34"/>
    </row>
    <row r="34" spans="1:9" s="2" customFormat="1" ht="30" x14ac:dyDescent="0.25">
      <c r="A34" s="46" t="s">
        <v>99</v>
      </c>
      <c r="B34" s="1" t="s">
        <v>100</v>
      </c>
      <c r="C34" s="70">
        <f>SUM(C35:C35)</f>
        <v>34984</v>
      </c>
      <c r="D34" s="70">
        <f>SUM(D35:D35)</f>
        <v>31610.400000000001</v>
      </c>
      <c r="E34" s="70">
        <f>SUM(E35:E35)</f>
        <v>31559.7</v>
      </c>
      <c r="F34" s="24"/>
      <c r="G34" s="24"/>
      <c r="H34" s="24"/>
      <c r="I34" s="34"/>
    </row>
    <row r="35" spans="1:9" s="2" customFormat="1" ht="30" x14ac:dyDescent="0.25">
      <c r="A35" s="46" t="s">
        <v>98</v>
      </c>
      <c r="B35" s="1" t="s">
        <v>100</v>
      </c>
      <c r="C35" s="70">
        <v>34984</v>
      </c>
      <c r="D35" s="70">
        <v>31610.400000000001</v>
      </c>
      <c r="E35" s="70">
        <v>31559.7</v>
      </c>
      <c r="F35" s="24"/>
      <c r="G35" s="24"/>
      <c r="H35" s="24"/>
      <c r="I35" s="34"/>
    </row>
    <row r="36" spans="1:9" s="2" customFormat="1" ht="75" x14ac:dyDescent="0.25">
      <c r="A36" s="46" t="s">
        <v>101</v>
      </c>
      <c r="B36" s="1" t="s">
        <v>102</v>
      </c>
      <c r="C36" s="70">
        <v>18023.099999999999</v>
      </c>
      <c r="D36" s="70">
        <v>17949.900000000001</v>
      </c>
      <c r="E36" s="70">
        <v>17921.2</v>
      </c>
      <c r="F36" s="24"/>
      <c r="G36" s="24"/>
      <c r="H36" s="24"/>
      <c r="I36" s="34"/>
    </row>
    <row r="37" spans="1:9" s="2" customFormat="1" x14ac:dyDescent="0.25">
      <c r="A37" s="46" t="s">
        <v>27</v>
      </c>
      <c r="B37" s="1" t="s">
        <v>28</v>
      </c>
      <c r="C37" s="70">
        <f>SUM(C38:C38)</f>
        <v>990</v>
      </c>
      <c r="D37" s="70">
        <f>SUM(D38:D38)</f>
        <v>1032</v>
      </c>
      <c r="E37" s="70">
        <f>SUM(E38:E38)</f>
        <v>1074</v>
      </c>
      <c r="F37" s="24"/>
      <c r="G37" s="24"/>
      <c r="H37" s="24"/>
      <c r="I37" s="34"/>
    </row>
    <row r="38" spans="1:9" s="2" customFormat="1" x14ac:dyDescent="0.25">
      <c r="A38" s="46" t="s">
        <v>29</v>
      </c>
      <c r="B38" s="21" t="s">
        <v>28</v>
      </c>
      <c r="C38" s="70">
        <v>990</v>
      </c>
      <c r="D38" s="70">
        <v>1032</v>
      </c>
      <c r="E38" s="70">
        <v>1074</v>
      </c>
      <c r="F38" s="24"/>
      <c r="G38" s="24"/>
      <c r="H38" s="24"/>
      <c r="I38" s="34"/>
    </row>
    <row r="39" spans="1:9" s="2" customFormat="1" ht="45" x14ac:dyDescent="0.25">
      <c r="A39" s="48" t="s">
        <v>110</v>
      </c>
      <c r="B39" s="1" t="s">
        <v>111</v>
      </c>
      <c r="C39" s="71">
        <v>12589</v>
      </c>
      <c r="D39" s="71">
        <v>13206</v>
      </c>
      <c r="E39" s="71">
        <v>13735</v>
      </c>
      <c r="F39" s="24"/>
      <c r="G39" s="24"/>
      <c r="H39" s="24"/>
      <c r="I39" s="34"/>
    </row>
    <row r="40" spans="1:9" s="2" customFormat="1" x14ac:dyDescent="0.25">
      <c r="A40" s="49" t="s">
        <v>30</v>
      </c>
      <c r="B40" s="10" t="s">
        <v>31</v>
      </c>
      <c r="C40" s="70">
        <f>SUM(C41+C43)</f>
        <v>115514</v>
      </c>
      <c r="D40" s="70">
        <f>SUM(D41+D43)</f>
        <v>117087</v>
      </c>
      <c r="E40" s="70">
        <f>SUM(E41+E43)</f>
        <v>118688</v>
      </c>
      <c r="F40" s="24"/>
      <c r="G40" s="24"/>
      <c r="H40" s="24"/>
      <c r="I40" s="34"/>
    </row>
    <row r="41" spans="1:9" s="2" customFormat="1" x14ac:dyDescent="0.25">
      <c r="A41" s="46" t="s">
        <v>32</v>
      </c>
      <c r="B41" s="1" t="s">
        <v>33</v>
      </c>
      <c r="C41" s="70">
        <f>SUM(C42)</f>
        <v>14919</v>
      </c>
      <c r="D41" s="70">
        <f>SUM(D42)</f>
        <v>14988</v>
      </c>
      <c r="E41" s="70">
        <f>SUM(E42)</f>
        <v>15055</v>
      </c>
      <c r="F41" s="24"/>
      <c r="G41" s="24"/>
      <c r="H41" s="24"/>
      <c r="I41" s="34"/>
    </row>
    <row r="42" spans="1:9" s="2" customFormat="1" ht="45" x14ac:dyDescent="0.25">
      <c r="A42" s="46" t="s">
        <v>112</v>
      </c>
      <c r="B42" s="1" t="s">
        <v>113</v>
      </c>
      <c r="C42" s="70">
        <v>14919</v>
      </c>
      <c r="D42" s="70">
        <v>14988</v>
      </c>
      <c r="E42" s="70">
        <v>15055</v>
      </c>
      <c r="F42" s="24"/>
      <c r="G42" s="24"/>
      <c r="H42" s="24"/>
      <c r="I42" s="34"/>
    </row>
    <row r="43" spans="1:9" s="2" customFormat="1" x14ac:dyDescent="0.25">
      <c r="A43" s="46" t="s">
        <v>34</v>
      </c>
      <c r="B43" s="1" t="s">
        <v>35</v>
      </c>
      <c r="C43" s="70">
        <f>SUM(C44+C45)</f>
        <v>100595</v>
      </c>
      <c r="D43" s="70">
        <f>SUM(D44+D45)</f>
        <v>102099</v>
      </c>
      <c r="E43" s="70">
        <f>SUM(E44+E45)</f>
        <v>103633</v>
      </c>
      <c r="F43" s="24"/>
      <c r="G43" s="24"/>
      <c r="H43" s="24"/>
      <c r="I43" s="34"/>
    </row>
    <row r="44" spans="1:9" s="2" customFormat="1" ht="45" x14ac:dyDescent="0.25">
      <c r="A44" s="46" t="s">
        <v>115</v>
      </c>
      <c r="B44" s="1" t="s">
        <v>114</v>
      </c>
      <c r="C44" s="71">
        <v>76722</v>
      </c>
      <c r="D44" s="71">
        <v>78179</v>
      </c>
      <c r="E44" s="71">
        <v>79664</v>
      </c>
      <c r="F44" s="24"/>
      <c r="G44" s="24"/>
      <c r="H44" s="24"/>
      <c r="I44" s="34"/>
    </row>
    <row r="45" spans="1:9" s="2" customFormat="1" ht="45" x14ac:dyDescent="0.25">
      <c r="A45" s="46" t="s">
        <v>116</v>
      </c>
      <c r="B45" s="1" t="s">
        <v>117</v>
      </c>
      <c r="C45" s="71">
        <v>23873</v>
      </c>
      <c r="D45" s="71">
        <v>23920</v>
      </c>
      <c r="E45" s="71">
        <v>23969</v>
      </c>
      <c r="F45" s="24"/>
      <c r="G45" s="24"/>
      <c r="H45" s="24"/>
      <c r="I45" s="34"/>
    </row>
    <row r="46" spans="1:9" s="2" customFormat="1" x14ac:dyDescent="0.25">
      <c r="A46" s="46" t="s">
        <v>36</v>
      </c>
      <c r="B46" s="10" t="s">
        <v>37</v>
      </c>
      <c r="C46" s="70">
        <f>SUM(C47)</f>
        <v>9104.1</v>
      </c>
      <c r="D46" s="70">
        <f t="shared" ref="D46:E46" si="2">SUM(D47)</f>
        <v>8491</v>
      </c>
      <c r="E46" s="70">
        <f t="shared" si="2"/>
        <v>8491</v>
      </c>
      <c r="F46" s="24"/>
      <c r="G46" s="24"/>
      <c r="H46" s="24"/>
      <c r="I46" s="34"/>
    </row>
    <row r="47" spans="1:9" s="2" customFormat="1" ht="45" x14ac:dyDescent="0.25">
      <c r="A47" s="46" t="s">
        <v>38</v>
      </c>
      <c r="B47" s="1" t="s">
        <v>39</v>
      </c>
      <c r="C47" s="70">
        <f>SUM(C48:C49)</f>
        <v>9104.1</v>
      </c>
      <c r="D47" s="70">
        <f t="shared" ref="D47:E47" si="3">SUM(D48:D49)</f>
        <v>8491</v>
      </c>
      <c r="E47" s="70">
        <f t="shared" si="3"/>
        <v>8491</v>
      </c>
      <c r="F47" s="24"/>
      <c r="G47" s="24"/>
      <c r="H47" s="24"/>
      <c r="I47" s="34"/>
    </row>
    <row r="48" spans="1:9" s="2" customFormat="1" ht="75" x14ac:dyDescent="0.25">
      <c r="A48" s="51" t="s">
        <v>305</v>
      </c>
      <c r="B48" s="80" t="s">
        <v>252</v>
      </c>
      <c r="C48" s="72">
        <v>8824.1</v>
      </c>
      <c r="D48" s="72">
        <v>8449</v>
      </c>
      <c r="E48" s="72">
        <v>8449</v>
      </c>
      <c r="F48" s="24"/>
      <c r="G48" s="24"/>
      <c r="H48" s="24"/>
      <c r="I48" s="34"/>
    </row>
    <row r="49" spans="1:9" s="2" customFormat="1" ht="90" x14ac:dyDescent="0.25">
      <c r="A49" s="51" t="s">
        <v>306</v>
      </c>
      <c r="B49" s="80" t="s">
        <v>253</v>
      </c>
      <c r="C49" s="72">
        <v>280</v>
      </c>
      <c r="D49" s="72">
        <v>42</v>
      </c>
      <c r="E49" s="72">
        <v>42</v>
      </c>
      <c r="F49" s="24"/>
      <c r="G49" s="24"/>
      <c r="H49" s="24"/>
      <c r="I49" s="34"/>
    </row>
    <row r="50" spans="1:9" s="2" customFormat="1" ht="45" x14ac:dyDescent="0.25">
      <c r="A50" s="46" t="s">
        <v>40</v>
      </c>
      <c r="B50" s="1" t="s">
        <v>41</v>
      </c>
      <c r="C50" s="70">
        <f>SUM(C51+C52+C57+C59)</f>
        <v>60419.9</v>
      </c>
      <c r="D50" s="70">
        <f t="shared" ref="D50:E50" si="4">SUM(D51+D52+D57+D59)</f>
        <v>60004.3</v>
      </c>
      <c r="E50" s="70">
        <f t="shared" si="4"/>
        <v>60827.100000000006</v>
      </c>
      <c r="F50" s="24"/>
      <c r="G50" s="24"/>
      <c r="H50" s="24"/>
      <c r="I50" s="34"/>
    </row>
    <row r="51" spans="1:9" s="2" customFormat="1" ht="60" x14ac:dyDescent="0.25">
      <c r="A51" s="46" t="s">
        <v>272</v>
      </c>
      <c r="B51" s="1" t="s">
        <v>290</v>
      </c>
      <c r="C51" s="70">
        <v>1020</v>
      </c>
      <c r="D51" s="70">
        <v>0</v>
      </c>
      <c r="E51" s="70">
        <v>0</v>
      </c>
      <c r="F51" s="24"/>
      <c r="G51" s="24"/>
      <c r="H51" s="24"/>
      <c r="I51" s="34"/>
    </row>
    <row r="52" spans="1:9" s="2" customFormat="1" ht="85.5" customHeight="1" x14ac:dyDescent="0.25">
      <c r="A52" s="46" t="s">
        <v>42</v>
      </c>
      <c r="B52" s="1" t="s">
        <v>43</v>
      </c>
      <c r="C52" s="70">
        <f>SUM(C53:C56)</f>
        <v>53647.6</v>
      </c>
      <c r="D52" s="70">
        <f t="shared" ref="D52:E52" si="5">SUM(D53:D56)</f>
        <v>54197.4</v>
      </c>
      <c r="E52" s="70">
        <f t="shared" si="5"/>
        <v>54963.4</v>
      </c>
      <c r="F52" s="24"/>
      <c r="G52" s="24"/>
      <c r="H52" s="24"/>
      <c r="I52" s="34"/>
    </row>
    <row r="53" spans="1:9" s="2" customFormat="1" ht="90" x14ac:dyDescent="0.25">
      <c r="A53" s="46" t="s">
        <v>118</v>
      </c>
      <c r="B53" s="1" t="s">
        <v>119</v>
      </c>
      <c r="C53" s="70">
        <v>27599.5</v>
      </c>
      <c r="D53" s="70">
        <v>27579.5</v>
      </c>
      <c r="E53" s="70">
        <v>27563.5</v>
      </c>
      <c r="F53" s="24"/>
      <c r="G53" s="24"/>
      <c r="H53" s="24"/>
      <c r="I53" s="34"/>
    </row>
    <row r="54" spans="1:9" s="2" customFormat="1" ht="90" x14ac:dyDescent="0.25">
      <c r="A54" s="46" t="s">
        <v>120</v>
      </c>
      <c r="B54" s="1" t="s">
        <v>121</v>
      </c>
      <c r="C54" s="70">
        <v>1731.5</v>
      </c>
      <c r="D54" s="70">
        <v>535.9</v>
      </c>
      <c r="E54" s="70">
        <v>535.9</v>
      </c>
      <c r="F54" s="24"/>
      <c r="G54" s="24"/>
      <c r="H54" s="24"/>
      <c r="I54" s="34"/>
    </row>
    <row r="55" spans="1:9" s="2" customFormat="1" ht="45" x14ac:dyDescent="0.25">
      <c r="A55" s="46" t="s">
        <v>123</v>
      </c>
      <c r="B55" s="1" t="s">
        <v>122</v>
      </c>
      <c r="C55" s="70">
        <v>24001</v>
      </c>
      <c r="D55" s="70">
        <v>26082</v>
      </c>
      <c r="E55" s="70">
        <v>26864</v>
      </c>
      <c r="F55" s="24"/>
      <c r="G55" s="24"/>
      <c r="H55" s="24"/>
      <c r="I55" s="34"/>
    </row>
    <row r="56" spans="1:9" s="2" customFormat="1" ht="75" x14ac:dyDescent="0.25">
      <c r="A56" s="46" t="s">
        <v>274</v>
      </c>
      <c r="B56" s="1" t="s">
        <v>273</v>
      </c>
      <c r="C56" s="70">
        <v>315.60000000000002</v>
      </c>
      <c r="D56" s="70">
        <v>0</v>
      </c>
      <c r="E56" s="70">
        <v>0</v>
      </c>
      <c r="F56" s="24"/>
      <c r="G56" s="24"/>
      <c r="H56" s="24"/>
      <c r="I56" s="34"/>
    </row>
    <row r="57" spans="1:9" s="2" customFormat="1" ht="30" x14ac:dyDescent="0.25">
      <c r="A57" s="46" t="s">
        <v>44</v>
      </c>
      <c r="B57" s="1" t="s">
        <v>45</v>
      </c>
      <c r="C57" s="70">
        <f>SUM(C58)</f>
        <v>89.8</v>
      </c>
      <c r="D57" s="70">
        <f>SUM(D58)</f>
        <v>89.8</v>
      </c>
      <c r="E57" s="70">
        <f>SUM(E58)</f>
        <v>89.8</v>
      </c>
      <c r="F57" s="24"/>
      <c r="G57" s="24"/>
      <c r="H57" s="24"/>
      <c r="I57" s="34"/>
    </row>
    <row r="58" spans="1:9" s="2" customFormat="1" ht="60" x14ac:dyDescent="0.25">
      <c r="A58" s="52" t="s">
        <v>124</v>
      </c>
      <c r="B58" s="11" t="s">
        <v>125</v>
      </c>
      <c r="C58" s="70">
        <v>89.8</v>
      </c>
      <c r="D58" s="70">
        <v>89.8</v>
      </c>
      <c r="E58" s="70">
        <v>89.8</v>
      </c>
      <c r="F58" s="24"/>
      <c r="G58" s="24"/>
      <c r="H58" s="24"/>
      <c r="I58" s="34"/>
    </row>
    <row r="59" spans="1:9" s="2" customFormat="1" ht="90" x14ac:dyDescent="0.25">
      <c r="A59" s="46" t="s">
        <v>46</v>
      </c>
      <c r="B59" s="1" t="s">
        <v>47</v>
      </c>
      <c r="C59" s="70">
        <f>SUM(C60:C61)</f>
        <v>5662.5</v>
      </c>
      <c r="D59" s="70">
        <f>SUM(D60:D61)</f>
        <v>5717.1</v>
      </c>
      <c r="E59" s="70">
        <f>SUM(E60:E61)</f>
        <v>5773.9</v>
      </c>
      <c r="F59" s="24"/>
      <c r="G59" s="24"/>
      <c r="H59" s="24"/>
      <c r="I59" s="34"/>
    </row>
    <row r="60" spans="1:9" s="2" customFormat="1" ht="90" x14ac:dyDescent="0.25">
      <c r="A60" s="46" t="s">
        <v>127</v>
      </c>
      <c r="B60" s="1" t="s">
        <v>126</v>
      </c>
      <c r="C60" s="70">
        <v>4296.7</v>
      </c>
      <c r="D60" s="70">
        <v>4296.7</v>
      </c>
      <c r="E60" s="70">
        <v>4296.7</v>
      </c>
      <c r="F60" s="24"/>
      <c r="G60" s="24"/>
      <c r="H60" s="24"/>
      <c r="I60" s="34"/>
    </row>
    <row r="61" spans="1:9" s="2" customFormat="1" ht="120" x14ac:dyDescent="0.25">
      <c r="A61" s="46" t="s">
        <v>128</v>
      </c>
      <c r="B61" s="1" t="s">
        <v>129</v>
      </c>
      <c r="C61" s="70">
        <v>1365.8</v>
      </c>
      <c r="D61" s="70">
        <v>1420.4</v>
      </c>
      <c r="E61" s="70">
        <v>1477.2</v>
      </c>
      <c r="F61" s="24"/>
      <c r="G61" s="24"/>
      <c r="H61" s="24"/>
      <c r="I61" s="34"/>
    </row>
    <row r="62" spans="1:9" s="2" customFormat="1" ht="30" x14ac:dyDescent="0.25">
      <c r="A62" s="46" t="s">
        <v>48</v>
      </c>
      <c r="B62" s="1" t="s">
        <v>49</v>
      </c>
      <c r="C62" s="70">
        <f>SUM(C63)</f>
        <v>925.3</v>
      </c>
      <c r="D62" s="70">
        <f>SUM(D63)</f>
        <v>925.3</v>
      </c>
      <c r="E62" s="70">
        <f>SUM(E63)</f>
        <v>925.3</v>
      </c>
      <c r="F62" s="24"/>
      <c r="G62" s="24"/>
      <c r="H62" s="24"/>
      <c r="I62" s="34"/>
    </row>
    <row r="63" spans="1:9" s="2" customFormat="1" ht="18" customHeight="1" x14ac:dyDescent="0.25">
      <c r="A63" s="46" t="s">
        <v>50</v>
      </c>
      <c r="B63" s="1" t="s">
        <v>51</v>
      </c>
      <c r="C63" s="70">
        <f>SUM(C64:C66)</f>
        <v>925.3</v>
      </c>
      <c r="D63" s="70">
        <f>SUM(D64:D66)</f>
        <v>925.3</v>
      </c>
      <c r="E63" s="70">
        <f>SUM(E64:E66)</f>
        <v>925.3</v>
      </c>
      <c r="F63" s="24"/>
      <c r="G63" s="24"/>
      <c r="H63" s="24"/>
      <c r="I63" s="34"/>
    </row>
    <row r="64" spans="1:9" s="2" customFormat="1" ht="30" x14ac:dyDescent="0.25">
      <c r="A64" s="48" t="s">
        <v>52</v>
      </c>
      <c r="B64" s="12" t="s">
        <v>53</v>
      </c>
      <c r="C64" s="71">
        <v>692</v>
      </c>
      <c r="D64" s="71">
        <v>692</v>
      </c>
      <c r="E64" s="71">
        <v>692</v>
      </c>
      <c r="F64" s="24"/>
      <c r="G64" s="24"/>
      <c r="H64" s="24"/>
      <c r="I64" s="34"/>
    </row>
    <row r="65" spans="1:12" s="2" customFormat="1" ht="30" x14ac:dyDescent="0.25">
      <c r="A65" s="48" t="s">
        <v>54</v>
      </c>
      <c r="B65" s="12" t="s">
        <v>55</v>
      </c>
      <c r="C65" s="71">
        <v>31.9</v>
      </c>
      <c r="D65" s="71">
        <v>31.9</v>
      </c>
      <c r="E65" s="71">
        <v>31.9</v>
      </c>
      <c r="F65" s="24"/>
      <c r="G65" s="24"/>
      <c r="H65" s="24"/>
      <c r="I65" s="34"/>
    </row>
    <row r="66" spans="1:12" s="2" customFormat="1" x14ac:dyDescent="0.25">
      <c r="A66" s="48" t="s">
        <v>76</v>
      </c>
      <c r="B66" s="12" t="s">
        <v>75</v>
      </c>
      <c r="C66" s="71">
        <v>201.4</v>
      </c>
      <c r="D66" s="71">
        <v>201.4</v>
      </c>
      <c r="E66" s="71">
        <v>201.4</v>
      </c>
      <c r="F66" s="24"/>
      <c r="G66" s="24"/>
      <c r="H66" s="24"/>
      <c r="I66" s="34"/>
    </row>
    <row r="67" spans="1:12" s="2" customFormat="1" ht="45" x14ac:dyDescent="0.25">
      <c r="A67" s="49" t="s">
        <v>56</v>
      </c>
      <c r="B67" s="10" t="s">
        <v>57</v>
      </c>
      <c r="C67" s="70">
        <f>SUM(C68+C69)</f>
        <v>264.89999999999998</v>
      </c>
      <c r="D67" s="70">
        <f>SUM(D68+D69)</f>
        <v>264.89999999999998</v>
      </c>
      <c r="E67" s="70">
        <f>SUM(E68+E69)</f>
        <v>264.89999999999998</v>
      </c>
      <c r="F67" s="24"/>
      <c r="G67" s="24"/>
      <c r="H67" s="24"/>
      <c r="I67" s="34"/>
    </row>
    <row r="68" spans="1:12" s="2" customFormat="1" ht="29.25" customHeight="1" x14ac:dyDescent="0.25">
      <c r="A68" s="48" t="s">
        <v>131</v>
      </c>
      <c r="B68" s="1" t="s">
        <v>130</v>
      </c>
      <c r="C68" s="71">
        <v>85</v>
      </c>
      <c r="D68" s="71">
        <v>85</v>
      </c>
      <c r="E68" s="71">
        <v>85</v>
      </c>
      <c r="F68" s="24"/>
      <c r="G68" s="24"/>
      <c r="H68" s="24"/>
      <c r="I68" s="34"/>
    </row>
    <row r="69" spans="1:12" s="2" customFormat="1" ht="30" x14ac:dyDescent="0.25">
      <c r="A69" s="48" t="s">
        <v>134</v>
      </c>
      <c r="B69" s="1" t="s">
        <v>133</v>
      </c>
      <c r="C69" s="71">
        <f>SUM(C70)</f>
        <v>179.9</v>
      </c>
      <c r="D69" s="71">
        <f>SUM(D70)</f>
        <v>179.9</v>
      </c>
      <c r="E69" s="71">
        <f>SUM(E70)</f>
        <v>179.9</v>
      </c>
      <c r="F69" s="24"/>
      <c r="G69" s="24"/>
      <c r="H69" s="24"/>
      <c r="I69" s="34"/>
    </row>
    <row r="70" spans="1:12" s="2" customFormat="1" ht="45" x14ac:dyDescent="0.25">
      <c r="A70" s="48" t="s">
        <v>307</v>
      </c>
      <c r="B70" s="1" t="s">
        <v>132</v>
      </c>
      <c r="C70" s="72">
        <v>179.9</v>
      </c>
      <c r="D70" s="72">
        <v>179.9</v>
      </c>
      <c r="E70" s="72">
        <v>179.9</v>
      </c>
      <c r="F70" s="24"/>
      <c r="G70" s="24"/>
      <c r="H70" s="24"/>
      <c r="I70" s="34"/>
    </row>
    <row r="71" spans="1:12" s="2" customFormat="1" ht="30" x14ac:dyDescent="0.25">
      <c r="A71" s="46" t="s">
        <v>58</v>
      </c>
      <c r="B71" s="1" t="s">
        <v>59</v>
      </c>
      <c r="C71" s="70">
        <f>C72+C74+C75+C76+C77</f>
        <v>45369.3</v>
      </c>
      <c r="D71" s="70">
        <f t="shared" ref="D71:E71" si="6">D72+D74+D77</f>
        <v>6947.3</v>
      </c>
      <c r="E71" s="70">
        <f t="shared" si="6"/>
        <v>4633.8999999999996</v>
      </c>
      <c r="F71" s="24"/>
      <c r="G71" s="24"/>
      <c r="H71" s="24"/>
      <c r="I71" s="34"/>
    </row>
    <row r="72" spans="1:12" s="2" customFormat="1" ht="91.5" customHeight="1" x14ac:dyDescent="0.25">
      <c r="A72" s="46" t="s">
        <v>136</v>
      </c>
      <c r="B72" s="1" t="s">
        <v>137</v>
      </c>
      <c r="C72" s="70">
        <f>SUM(C73:C73)</f>
        <v>9025</v>
      </c>
      <c r="D72" s="70">
        <f>SUM(D73:D73)</f>
        <v>4805.6000000000004</v>
      </c>
      <c r="E72" s="70">
        <f>SUM(E73:E73)</f>
        <v>2464.5</v>
      </c>
      <c r="F72" s="24"/>
      <c r="G72" s="24"/>
      <c r="H72" s="24"/>
      <c r="I72" s="34"/>
    </row>
    <row r="73" spans="1:12" s="2" customFormat="1" ht="150.75" customHeight="1" x14ac:dyDescent="0.25">
      <c r="A73" s="48" t="s">
        <v>308</v>
      </c>
      <c r="B73" s="1" t="s">
        <v>135</v>
      </c>
      <c r="C73" s="73">
        <v>9025</v>
      </c>
      <c r="D73" s="73">
        <v>4805.6000000000004</v>
      </c>
      <c r="E73" s="73">
        <v>2464.5</v>
      </c>
      <c r="F73" s="24"/>
      <c r="G73" s="24"/>
      <c r="H73" s="24"/>
      <c r="I73" s="34"/>
    </row>
    <row r="74" spans="1:12" s="2" customFormat="1" ht="60" x14ac:dyDescent="0.25">
      <c r="A74" s="46" t="s">
        <v>138</v>
      </c>
      <c r="B74" s="12" t="s">
        <v>139</v>
      </c>
      <c r="C74" s="71">
        <v>9695.7999999999993</v>
      </c>
      <c r="D74" s="71">
        <v>2141.6999999999998</v>
      </c>
      <c r="E74" s="71">
        <v>2169.4</v>
      </c>
      <c r="F74" s="24"/>
      <c r="G74" s="24"/>
      <c r="H74" s="24"/>
      <c r="I74" s="34"/>
    </row>
    <row r="75" spans="1:12" s="2" customFormat="1" ht="60" x14ac:dyDescent="0.25">
      <c r="A75" s="46" t="s">
        <v>276</v>
      </c>
      <c r="B75" s="12" t="s">
        <v>275</v>
      </c>
      <c r="C75" s="71">
        <v>1090.9000000000001</v>
      </c>
      <c r="D75" s="71">
        <v>0</v>
      </c>
      <c r="E75" s="71">
        <v>0</v>
      </c>
      <c r="F75" s="24"/>
      <c r="G75" s="24"/>
      <c r="H75" s="24"/>
      <c r="I75" s="34"/>
    </row>
    <row r="76" spans="1:12" s="2" customFormat="1" ht="90" x14ac:dyDescent="0.25">
      <c r="A76" s="46" t="s">
        <v>280</v>
      </c>
      <c r="B76" s="12" t="s">
        <v>279</v>
      </c>
      <c r="C76" s="71">
        <v>625</v>
      </c>
      <c r="D76" s="71">
        <v>0</v>
      </c>
      <c r="E76" s="71">
        <v>0</v>
      </c>
      <c r="F76" s="24"/>
      <c r="G76" s="24"/>
      <c r="H76" s="24"/>
      <c r="I76" s="34"/>
    </row>
    <row r="77" spans="1:12" s="2" customFormat="1" ht="45" x14ac:dyDescent="0.25">
      <c r="A77" s="46" t="s">
        <v>142</v>
      </c>
      <c r="B77" s="12" t="s">
        <v>140</v>
      </c>
      <c r="C77" s="71">
        <f>SUM(C78:C80)</f>
        <v>24932.6</v>
      </c>
      <c r="D77" s="71">
        <f t="shared" ref="D77:E77" si="7">SUM(D78:D80)</f>
        <v>0</v>
      </c>
      <c r="E77" s="71">
        <f t="shared" si="7"/>
        <v>0</v>
      </c>
      <c r="F77" s="24"/>
      <c r="G77" s="24"/>
      <c r="H77" s="24"/>
      <c r="I77" s="34"/>
      <c r="L77" s="17"/>
    </row>
    <row r="78" spans="1:12" s="2" customFormat="1" ht="75" x14ac:dyDescent="0.25">
      <c r="A78" s="46" t="s">
        <v>309</v>
      </c>
      <c r="B78" s="1" t="s">
        <v>141</v>
      </c>
      <c r="C78" s="73">
        <v>15925.5</v>
      </c>
      <c r="D78" s="73">
        <v>0</v>
      </c>
      <c r="E78" s="73">
        <v>0</v>
      </c>
      <c r="F78" s="24"/>
      <c r="G78" s="24"/>
      <c r="H78" s="24"/>
      <c r="I78" s="34"/>
      <c r="L78" s="18"/>
    </row>
    <row r="79" spans="1:12" s="2" customFormat="1" ht="75" x14ac:dyDescent="0.25">
      <c r="A79" s="46" t="s">
        <v>237</v>
      </c>
      <c r="B79" s="1" t="s">
        <v>236</v>
      </c>
      <c r="C79" s="73">
        <v>1379.6</v>
      </c>
      <c r="D79" s="73">
        <v>0</v>
      </c>
      <c r="E79" s="73">
        <v>0</v>
      </c>
      <c r="F79" s="24"/>
      <c r="G79" s="24"/>
      <c r="H79" s="24"/>
      <c r="I79" s="34"/>
      <c r="L79" s="18"/>
    </row>
    <row r="80" spans="1:12" s="2" customFormat="1" ht="90" x14ac:dyDescent="0.25">
      <c r="A80" s="46" t="s">
        <v>277</v>
      </c>
      <c r="B80" s="1" t="s">
        <v>278</v>
      </c>
      <c r="C80" s="73">
        <v>7627.5</v>
      </c>
      <c r="D80" s="73">
        <v>0</v>
      </c>
      <c r="E80" s="73">
        <v>0</v>
      </c>
      <c r="F80" s="24"/>
      <c r="G80" s="24"/>
      <c r="H80" s="24"/>
      <c r="I80" s="34"/>
      <c r="L80" s="18"/>
    </row>
    <row r="81" spans="1:9" s="2" customFormat="1" x14ac:dyDescent="0.25">
      <c r="A81" s="46" t="s">
        <v>60</v>
      </c>
      <c r="B81" s="10" t="s">
        <v>61</v>
      </c>
      <c r="C81" s="70">
        <f>SUM(C82+C129+C130+C131+C134+C135+C136)</f>
        <v>4212.0999999999995</v>
      </c>
      <c r="D81" s="70">
        <f>SUM(D82+D129+D130+D131+D134+D135+D136)</f>
        <v>2725.6</v>
      </c>
      <c r="E81" s="70">
        <f>SUM(E82+E129+E130+E131+E134+E135+E136)</f>
        <v>2723.9</v>
      </c>
      <c r="F81" s="24"/>
      <c r="G81" s="24"/>
      <c r="H81" s="24"/>
      <c r="I81" s="34"/>
    </row>
    <row r="82" spans="1:9" s="2" customFormat="1" ht="45" x14ac:dyDescent="0.25">
      <c r="A82" s="46" t="s">
        <v>92</v>
      </c>
      <c r="B82" s="1" t="s">
        <v>93</v>
      </c>
      <c r="C82" s="70">
        <f>SUM(C83+C88+C93+C97+C100+C103+C108+C113+C117+C123)</f>
        <v>1259.1999999999998</v>
      </c>
      <c r="D82" s="70">
        <f t="shared" ref="D82:E82" si="8">SUM(D83+D88+D93+D97+D100+D103+D108+D113+D117+D123)</f>
        <v>1258.1999999999998</v>
      </c>
      <c r="E82" s="70">
        <f t="shared" si="8"/>
        <v>1256.5</v>
      </c>
      <c r="F82" s="24"/>
      <c r="G82" s="24"/>
      <c r="H82" s="24"/>
      <c r="I82" s="34"/>
    </row>
    <row r="83" spans="1:9" s="2" customFormat="1" ht="90" x14ac:dyDescent="0.25">
      <c r="A83" s="46" t="s">
        <v>82</v>
      </c>
      <c r="B83" s="1" t="s">
        <v>380</v>
      </c>
      <c r="C83" s="70">
        <f>SUM(C84:C87)</f>
        <v>95.6</v>
      </c>
      <c r="D83" s="70">
        <f>SUM(D84:D87)</f>
        <v>94.1</v>
      </c>
      <c r="E83" s="70">
        <f>SUM(E84:E87)</f>
        <v>95.1</v>
      </c>
      <c r="F83" s="24"/>
      <c r="G83" s="24"/>
      <c r="H83" s="24"/>
      <c r="I83" s="34"/>
    </row>
    <row r="84" spans="1:9" s="14" customFormat="1" ht="118.5" customHeight="1" x14ac:dyDescent="0.25">
      <c r="A84" s="46" t="s">
        <v>310</v>
      </c>
      <c r="B84" s="1" t="s">
        <v>381</v>
      </c>
      <c r="C84" s="73">
        <v>60</v>
      </c>
      <c r="D84" s="73">
        <v>60</v>
      </c>
      <c r="E84" s="73">
        <v>60</v>
      </c>
      <c r="F84" s="30"/>
      <c r="G84" s="30"/>
      <c r="H84" s="30"/>
      <c r="I84" s="40"/>
    </row>
    <row r="85" spans="1:9" s="14" customFormat="1" ht="138" customHeight="1" x14ac:dyDescent="0.25">
      <c r="A85" s="46" t="s">
        <v>311</v>
      </c>
      <c r="B85" s="1" t="s">
        <v>382</v>
      </c>
      <c r="C85" s="73">
        <v>2.5</v>
      </c>
      <c r="D85" s="73">
        <v>2.5</v>
      </c>
      <c r="E85" s="73">
        <v>2.5</v>
      </c>
      <c r="F85" s="30"/>
      <c r="G85" s="30"/>
      <c r="H85" s="30"/>
      <c r="I85" s="40"/>
    </row>
    <row r="86" spans="1:9" s="14" customFormat="1" ht="106.5" customHeight="1" x14ac:dyDescent="0.25">
      <c r="A86" s="53" t="s">
        <v>312</v>
      </c>
      <c r="B86" s="1" t="s">
        <v>383</v>
      </c>
      <c r="C86" s="73">
        <v>6.6</v>
      </c>
      <c r="D86" s="73">
        <v>6.6</v>
      </c>
      <c r="E86" s="73">
        <v>6.6</v>
      </c>
      <c r="F86" s="30"/>
      <c r="G86" s="30"/>
      <c r="H86" s="30"/>
      <c r="I86" s="40"/>
    </row>
    <row r="87" spans="1:9" s="14" customFormat="1" ht="90" x14ac:dyDescent="0.25">
      <c r="A87" s="53" t="s">
        <v>313</v>
      </c>
      <c r="B87" s="1" t="s">
        <v>384</v>
      </c>
      <c r="C87" s="73">
        <v>26.5</v>
      </c>
      <c r="D87" s="73">
        <v>25</v>
      </c>
      <c r="E87" s="73">
        <v>26</v>
      </c>
      <c r="F87" s="30"/>
      <c r="G87" s="30"/>
      <c r="H87" s="30"/>
      <c r="I87" s="40"/>
    </row>
    <row r="88" spans="1:9" s="2" customFormat="1" ht="105" customHeight="1" x14ac:dyDescent="0.25">
      <c r="A88" s="46" t="s">
        <v>83</v>
      </c>
      <c r="B88" s="1" t="s">
        <v>385</v>
      </c>
      <c r="C88" s="71">
        <f>SUM(C89:C92)</f>
        <v>70.7</v>
      </c>
      <c r="D88" s="71">
        <f>SUM(D89:D92)</f>
        <v>70.7</v>
      </c>
      <c r="E88" s="71">
        <f>SUM(E89:E92)</f>
        <v>70.7</v>
      </c>
      <c r="F88" s="24"/>
      <c r="G88" s="24"/>
      <c r="H88" s="24"/>
      <c r="I88" s="34"/>
    </row>
    <row r="89" spans="1:9" s="14" customFormat="1" ht="210" customHeight="1" x14ac:dyDescent="0.25">
      <c r="A89" s="53" t="s">
        <v>314</v>
      </c>
      <c r="B89" s="10" t="s">
        <v>386</v>
      </c>
      <c r="C89" s="72">
        <v>6.1</v>
      </c>
      <c r="D89" s="72">
        <v>6.1</v>
      </c>
      <c r="E89" s="72">
        <v>6.1</v>
      </c>
      <c r="F89" s="30"/>
      <c r="G89" s="30"/>
      <c r="H89" s="30"/>
      <c r="I89" s="40"/>
    </row>
    <row r="90" spans="1:9" s="14" customFormat="1" ht="165.75" customHeight="1" x14ac:dyDescent="0.25">
      <c r="A90" s="53" t="s">
        <v>315</v>
      </c>
      <c r="B90" s="10" t="s">
        <v>387</v>
      </c>
      <c r="C90" s="72">
        <v>24.4</v>
      </c>
      <c r="D90" s="72">
        <v>24.4</v>
      </c>
      <c r="E90" s="72">
        <v>24.4</v>
      </c>
      <c r="F90" s="30"/>
      <c r="G90" s="30"/>
      <c r="H90" s="30"/>
      <c r="I90" s="40"/>
    </row>
    <row r="91" spans="1:9" s="14" customFormat="1" ht="209.25" customHeight="1" x14ac:dyDescent="0.25">
      <c r="A91" s="53" t="s">
        <v>316</v>
      </c>
      <c r="B91" s="10" t="s">
        <v>388</v>
      </c>
      <c r="C91" s="72">
        <v>5.2</v>
      </c>
      <c r="D91" s="72">
        <v>5.2</v>
      </c>
      <c r="E91" s="72">
        <v>5.2</v>
      </c>
      <c r="F91" s="30"/>
      <c r="G91" s="30"/>
      <c r="H91" s="30"/>
      <c r="I91" s="40"/>
    </row>
    <row r="92" spans="1:9" s="14" customFormat="1" ht="120" x14ac:dyDescent="0.25">
      <c r="A92" s="53" t="s">
        <v>317</v>
      </c>
      <c r="B92" s="10" t="s">
        <v>389</v>
      </c>
      <c r="C92" s="72">
        <v>35</v>
      </c>
      <c r="D92" s="72">
        <v>35</v>
      </c>
      <c r="E92" s="72">
        <v>35</v>
      </c>
      <c r="F92" s="30"/>
      <c r="G92" s="30"/>
      <c r="H92" s="30"/>
      <c r="I92" s="40"/>
    </row>
    <row r="93" spans="1:9" s="2" customFormat="1" ht="90" x14ac:dyDescent="0.25">
      <c r="A93" s="46" t="s">
        <v>84</v>
      </c>
      <c r="B93" s="12" t="s">
        <v>390</v>
      </c>
      <c r="C93" s="71">
        <f>SUM(C94:C96)</f>
        <v>51</v>
      </c>
      <c r="D93" s="71">
        <f>SUM(D94:D96)</f>
        <v>51</v>
      </c>
      <c r="E93" s="71">
        <f>SUM(E94:E96)</f>
        <v>51</v>
      </c>
      <c r="F93" s="24"/>
      <c r="G93" s="24"/>
      <c r="H93" s="24"/>
      <c r="I93" s="34"/>
    </row>
    <row r="94" spans="1:9" s="14" customFormat="1" ht="105" x14ac:dyDescent="0.25">
      <c r="A94" s="53" t="s">
        <v>318</v>
      </c>
      <c r="B94" s="1" t="s">
        <v>391</v>
      </c>
      <c r="C94" s="72">
        <v>0.6</v>
      </c>
      <c r="D94" s="72">
        <v>0.6</v>
      </c>
      <c r="E94" s="72">
        <v>0.6</v>
      </c>
      <c r="F94" s="30"/>
      <c r="G94" s="30"/>
      <c r="H94" s="30"/>
      <c r="I94" s="40"/>
    </row>
    <row r="95" spans="1:9" s="14" customFormat="1" ht="120" x14ac:dyDescent="0.25">
      <c r="A95" s="53" t="s">
        <v>319</v>
      </c>
      <c r="B95" s="1" t="s">
        <v>392</v>
      </c>
      <c r="C95" s="72">
        <v>47.3</v>
      </c>
      <c r="D95" s="72">
        <v>47.3</v>
      </c>
      <c r="E95" s="72">
        <v>47.3</v>
      </c>
      <c r="F95" s="30"/>
      <c r="G95" s="30"/>
      <c r="H95" s="30"/>
      <c r="I95" s="40"/>
    </row>
    <row r="96" spans="1:9" s="14" customFormat="1" ht="92.25" customHeight="1" x14ac:dyDescent="0.25">
      <c r="A96" s="53" t="s">
        <v>320</v>
      </c>
      <c r="B96" s="1" t="s">
        <v>393</v>
      </c>
      <c r="C96" s="72">
        <v>3.1</v>
      </c>
      <c r="D96" s="72">
        <v>3.1</v>
      </c>
      <c r="E96" s="72">
        <v>3.1</v>
      </c>
      <c r="F96" s="30"/>
      <c r="G96" s="30"/>
      <c r="H96" s="30"/>
      <c r="I96" s="40"/>
    </row>
    <row r="97" spans="1:9" s="2" customFormat="1" ht="105" x14ac:dyDescent="0.25">
      <c r="A97" s="49" t="s">
        <v>85</v>
      </c>
      <c r="B97" s="10" t="s">
        <v>394</v>
      </c>
      <c r="C97" s="70">
        <f>SUM(C98:C99)</f>
        <v>12.7</v>
      </c>
      <c r="D97" s="70">
        <f>SUM(D98:D99)</f>
        <v>12.7</v>
      </c>
      <c r="E97" s="70">
        <f>SUM(E98:E99)</f>
        <v>12.7</v>
      </c>
      <c r="F97" s="24"/>
      <c r="G97" s="24"/>
      <c r="H97" s="24"/>
      <c r="I97" s="34"/>
    </row>
    <row r="98" spans="1:9" s="2" customFormat="1" ht="135" x14ac:dyDescent="0.25">
      <c r="A98" s="53" t="s">
        <v>321</v>
      </c>
      <c r="B98" s="1" t="s">
        <v>395</v>
      </c>
      <c r="C98" s="73">
        <v>4</v>
      </c>
      <c r="D98" s="73">
        <v>4</v>
      </c>
      <c r="E98" s="73">
        <v>4</v>
      </c>
      <c r="F98" s="24"/>
      <c r="G98" s="24"/>
      <c r="H98" s="24"/>
      <c r="I98" s="34"/>
    </row>
    <row r="99" spans="1:9" s="2" customFormat="1" ht="119.25" customHeight="1" x14ac:dyDescent="0.25">
      <c r="A99" s="53" t="s">
        <v>322</v>
      </c>
      <c r="B99" s="1" t="s">
        <v>396</v>
      </c>
      <c r="C99" s="73">
        <v>8.6999999999999993</v>
      </c>
      <c r="D99" s="73">
        <v>8.6999999999999993</v>
      </c>
      <c r="E99" s="73">
        <v>8.6999999999999993</v>
      </c>
      <c r="F99" s="24"/>
      <c r="G99" s="24"/>
      <c r="H99" s="24"/>
      <c r="I99" s="34"/>
    </row>
    <row r="100" spans="1:9" s="2" customFormat="1" ht="90" x14ac:dyDescent="0.25">
      <c r="A100" s="48" t="s">
        <v>86</v>
      </c>
      <c r="B100" s="12" t="s">
        <v>397</v>
      </c>
      <c r="C100" s="70">
        <f>SUM(C101:C102)</f>
        <v>8.7999999999999989</v>
      </c>
      <c r="D100" s="70">
        <f>SUM(D101:D102)</f>
        <v>8.7999999999999989</v>
      </c>
      <c r="E100" s="70">
        <f>SUM(E101:E102)</f>
        <v>8.7999999999999989</v>
      </c>
      <c r="F100" s="24"/>
      <c r="G100" s="24"/>
      <c r="H100" s="24"/>
      <c r="I100" s="34"/>
    </row>
    <row r="101" spans="1:9" s="2" customFormat="1" ht="135" x14ac:dyDescent="0.25">
      <c r="A101" s="48" t="s">
        <v>323</v>
      </c>
      <c r="B101" s="1" t="s">
        <v>399</v>
      </c>
      <c r="C101" s="73">
        <v>0.6</v>
      </c>
      <c r="D101" s="73">
        <v>0.6</v>
      </c>
      <c r="E101" s="73">
        <v>0.6</v>
      </c>
      <c r="F101" s="24"/>
      <c r="G101" s="24"/>
      <c r="H101" s="24"/>
      <c r="I101" s="34"/>
    </row>
    <row r="102" spans="1:9" s="2" customFormat="1" ht="90" x14ac:dyDescent="0.25">
      <c r="A102" s="48" t="s">
        <v>324</v>
      </c>
      <c r="B102" s="1" t="s">
        <v>398</v>
      </c>
      <c r="C102" s="73">
        <v>8.1999999999999993</v>
      </c>
      <c r="D102" s="73">
        <v>8.1999999999999993</v>
      </c>
      <c r="E102" s="73">
        <v>8.1999999999999993</v>
      </c>
      <c r="F102" s="24"/>
      <c r="G102" s="24"/>
      <c r="H102" s="24"/>
      <c r="I102" s="34"/>
    </row>
    <row r="103" spans="1:9" s="2" customFormat="1" ht="106.5" customHeight="1" x14ac:dyDescent="0.25">
      <c r="A103" s="46" t="s">
        <v>87</v>
      </c>
      <c r="B103" s="1" t="s">
        <v>400</v>
      </c>
      <c r="C103" s="71">
        <f>SUM(C104:C107)</f>
        <v>215.3</v>
      </c>
      <c r="D103" s="71">
        <f t="shared" ref="D103:E103" si="9">SUM(D104:D107)</f>
        <v>215.3</v>
      </c>
      <c r="E103" s="71">
        <f t="shared" si="9"/>
        <v>215.3</v>
      </c>
      <c r="F103" s="24"/>
      <c r="G103" s="24"/>
      <c r="H103" s="24"/>
      <c r="I103" s="34"/>
    </row>
    <row r="104" spans="1:9" s="16" customFormat="1" ht="150" x14ac:dyDescent="0.25">
      <c r="A104" s="53" t="s">
        <v>325</v>
      </c>
      <c r="B104" s="1" t="s">
        <v>254</v>
      </c>
      <c r="C104" s="71">
        <v>1.2</v>
      </c>
      <c r="D104" s="71">
        <v>1.2</v>
      </c>
      <c r="E104" s="71">
        <v>1.2</v>
      </c>
      <c r="F104" s="24"/>
      <c r="G104" s="24"/>
      <c r="H104" s="24"/>
      <c r="I104" s="39"/>
    </row>
    <row r="105" spans="1:9" s="2" customFormat="1" ht="136.5" customHeight="1" x14ac:dyDescent="0.25">
      <c r="A105" s="53" t="s">
        <v>326</v>
      </c>
      <c r="B105" s="1" t="s">
        <v>401</v>
      </c>
      <c r="C105" s="73">
        <v>136.30000000000001</v>
      </c>
      <c r="D105" s="73">
        <v>136.30000000000001</v>
      </c>
      <c r="E105" s="73">
        <v>136.30000000000001</v>
      </c>
      <c r="F105" s="24"/>
      <c r="G105" s="24"/>
      <c r="H105" s="24"/>
      <c r="I105" s="34"/>
    </row>
    <row r="106" spans="1:9" s="2" customFormat="1" ht="150" x14ac:dyDescent="0.25">
      <c r="A106" s="53" t="s">
        <v>327</v>
      </c>
      <c r="B106" s="1" t="s">
        <v>402</v>
      </c>
      <c r="C106" s="73">
        <v>43.9</v>
      </c>
      <c r="D106" s="73">
        <v>43.9</v>
      </c>
      <c r="E106" s="73">
        <v>43.9</v>
      </c>
      <c r="F106" s="24"/>
      <c r="G106" s="24"/>
      <c r="H106" s="24"/>
      <c r="I106" s="34"/>
    </row>
    <row r="107" spans="1:9" s="2" customFormat="1" ht="105" customHeight="1" x14ac:dyDescent="0.25">
      <c r="A107" s="53" t="s">
        <v>328</v>
      </c>
      <c r="B107" s="1" t="s">
        <v>403</v>
      </c>
      <c r="C107" s="73">
        <v>33.9</v>
      </c>
      <c r="D107" s="73">
        <v>33.9</v>
      </c>
      <c r="E107" s="73">
        <v>33.9</v>
      </c>
      <c r="F107" s="24"/>
      <c r="G107" s="24"/>
      <c r="H107" s="24"/>
      <c r="I107" s="34"/>
    </row>
    <row r="108" spans="1:9" s="2" customFormat="1" ht="147.75" customHeight="1" x14ac:dyDescent="0.25">
      <c r="A108" s="50" t="s">
        <v>88</v>
      </c>
      <c r="B108" s="12" t="s">
        <v>417</v>
      </c>
      <c r="C108" s="71">
        <f>SUM(C109:C112)</f>
        <v>61.3</v>
      </c>
      <c r="D108" s="71">
        <f>SUM(D109:D112)</f>
        <v>61.3</v>
      </c>
      <c r="E108" s="71">
        <f>SUM(E109:E112)</f>
        <v>61.3</v>
      </c>
      <c r="F108" s="24"/>
      <c r="G108" s="24"/>
      <c r="H108" s="24"/>
      <c r="I108" s="34"/>
    </row>
    <row r="109" spans="1:9" s="2" customFormat="1" ht="180.75" customHeight="1" x14ac:dyDescent="0.25">
      <c r="A109" s="53" t="s">
        <v>329</v>
      </c>
      <c r="B109" s="1" t="s">
        <v>418</v>
      </c>
      <c r="C109" s="73">
        <v>20.2</v>
      </c>
      <c r="D109" s="73">
        <v>20.2</v>
      </c>
      <c r="E109" s="73">
        <v>20.2</v>
      </c>
      <c r="F109" s="24"/>
      <c r="G109" s="24"/>
      <c r="H109" s="24"/>
      <c r="I109" s="34"/>
    </row>
    <row r="110" spans="1:9" s="2" customFormat="1" ht="195" x14ac:dyDescent="0.25">
      <c r="A110" s="53" t="s">
        <v>330</v>
      </c>
      <c r="B110" s="1" t="s">
        <v>419</v>
      </c>
      <c r="C110" s="73">
        <v>8.3000000000000007</v>
      </c>
      <c r="D110" s="73">
        <v>8.3000000000000007</v>
      </c>
      <c r="E110" s="73">
        <v>8.3000000000000007</v>
      </c>
      <c r="F110" s="24"/>
      <c r="G110" s="24"/>
      <c r="H110" s="24"/>
      <c r="I110" s="34"/>
    </row>
    <row r="111" spans="1:9" s="2" customFormat="1" ht="255" x14ac:dyDescent="0.25">
      <c r="A111" s="53" t="s">
        <v>331</v>
      </c>
      <c r="B111" s="1" t="s">
        <v>420</v>
      </c>
      <c r="C111" s="73">
        <v>28.9</v>
      </c>
      <c r="D111" s="73">
        <v>28.9</v>
      </c>
      <c r="E111" s="73">
        <v>28.9</v>
      </c>
      <c r="F111" s="24"/>
      <c r="G111" s="24"/>
      <c r="H111" s="24"/>
      <c r="I111" s="34"/>
    </row>
    <row r="112" spans="1:9" s="2" customFormat="1" ht="146.25" customHeight="1" x14ac:dyDescent="0.25">
      <c r="A112" s="53" t="s">
        <v>332</v>
      </c>
      <c r="B112" s="1" t="s">
        <v>421</v>
      </c>
      <c r="C112" s="73">
        <v>3.9</v>
      </c>
      <c r="D112" s="73">
        <v>3.9</v>
      </c>
      <c r="E112" s="73">
        <v>3.9</v>
      </c>
      <c r="F112" s="24"/>
      <c r="G112" s="24"/>
      <c r="H112" s="24"/>
      <c r="I112" s="34"/>
    </row>
    <row r="113" spans="1:9" s="2" customFormat="1" ht="90.75" customHeight="1" x14ac:dyDescent="0.25">
      <c r="A113" s="48" t="s">
        <v>89</v>
      </c>
      <c r="B113" s="12" t="s">
        <v>404</v>
      </c>
      <c r="C113" s="71">
        <f>SUM(C114:C116)</f>
        <v>16.5</v>
      </c>
      <c r="D113" s="71">
        <f t="shared" ref="D113:E113" si="10">SUM(D114:D116)</f>
        <v>16.5</v>
      </c>
      <c r="E113" s="71">
        <f t="shared" si="10"/>
        <v>16.5</v>
      </c>
      <c r="F113" s="24"/>
      <c r="G113" s="24"/>
      <c r="H113" s="24"/>
      <c r="I113" s="34"/>
    </row>
    <row r="114" spans="1:9" s="2" customFormat="1" ht="151.5" customHeight="1" x14ac:dyDescent="0.25">
      <c r="A114" s="53" t="s">
        <v>333</v>
      </c>
      <c r="B114" s="1" t="s">
        <v>405</v>
      </c>
      <c r="C114" s="73">
        <v>14.3</v>
      </c>
      <c r="D114" s="73">
        <v>14.3</v>
      </c>
      <c r="E114" s="73">
        <v>14.3</v>
      </c>
      <c r="F114" s="24"/>
      <c r="G114" s="24"/>
      <c r="H114" s="24"/>
      <c r="I114" s="34"/>
    </row>
    <row r="115" spans="1:9" s="2" customFormat="1" ht="180" x14ac:dyDescent="0.25">
      <c r="A115" s="53" t="s">
        <v>334</v>
      </c>
      <c r="B115" s="1" t="s">
        <v>406</v>
      </c>
      <c r="C115" s="73">
        <v>1.9</v>
      </c>
      <c r="D115" s="73">
        <v>1.9</v>
      </c>
      <c r="E115" s="73">
        <v>1.9</v>
      </c>
      <c r="F115" s="24"/>
      <c r="G115" s="24"/>
      <c r="H115" s="24"/>
      <c r="I115" s="34"/>
    </row>
    <row r="116" spans="1:9" s="16" customFormat="1" ht="90.75" customHeight="1" x14ac:dyDescent="0.25">
      <c r="A116" s="54" t="s">
        <v>335</v>
      </c>
      <c r="B116" s="1" t="s">
        <v>407</v>
      </c>
      <c r="C116" s="73">
        <v>0.3</v>
      </c>
      <c r="D116" s="73">
        <v>0.3</v>
      </c>
      <c r="E116" s="73">
        <v>0.3</v>
      </c>
      <c r="F116" s="24"/>
      <c r="G116" s="24"/>
      <c r="H116" s="24"/>
      <c r="I116" s="39"/>
    </row>
    <row r="117" spans="1:9" s="2" customFormat="1" ht="90" x14ac:dyDescent="0.25">
      <c r="A117" s="50" t="s">
        <v>90</v>
      </c>
      <c r="B117" s="12" t="s">
        <v>408</v>
      </c>
      <c r="C117" s="71">
        <f>SUM(C118:C122)</f>
        <v>422.29999999999995</v>
      </c>
      <c r="D117" s="71">
        <f>SUM(D118:D122)</f>
        <v>427.29999999999995</v>
      </c>
      <c r="E117" s="71">
        <f>SUM(E118:E122)</f>
        <v>422.29999999999995</v>
      </c>
      <c r="F117" s="24"/>
      <c r="G117" s="24"/>
      <c r="H117" s="24"/>
      <c r="I117" s="34"/>
    </row>
    <row r="118" spans="1:9" s="2" customFormat="1" ht="210.75" customHeight="1" x14ac:dyDescent="0.25">
      <c r="A118" s="53" t="s">
        <v>336</v>
      </c>
      <c r="B118" s="10" t="s">
        <v>409</v>
      </c>
      <c r="C118" s="73">
        <v>266.7</v>
      </c>
      <c r="D118" s="73">
        <v>266.7</v>
      </c>
      <c r="E118" s="73">
        <v>266.7</v>
      </c>
      <c r="F118" s="24"/>
      <c r="G118" s="24"/>
      <c r="H118" s="24"/>
      <c r="I118" s="34"/>
    </row>
    <row r="119" spans="1:9" s="2" customFormat="1" ht="150" x14ac:dyDescent="0.25">
      <c r="A119" s="53" t="s">
        <v>337</v>
      </c>
      <c r="B119" s="10" t="s">
        <v>410</v>
      </c>
      <c r="C119" s="73">
        <v>6</v>
      </c>
      <c r="D119" s="73">
        <v>6</v>
      </c>
      <c r="E119" s="73">
        <v>6</v>
      </c>
      <c r="F119" s="24"/>
      <c r="G119" s="24"/>
      <c r="H119" s="24"/>
      <c r="I119" s="34"/>
    </row>
    <row r="120" spans="1:9" s="2" customFormat="1" ht="144.75" customHeight="1" x14ac:dyDescent="0.25">
      <c r="A120" s="53" t="s">
        <v>338</v>
      </c>
      <c r="B120" s="10" t="s">
        <v>106</v>
      </c>
      <c r="C120" s="73">
        <v>116.7</v>
      </c>
      <c r="D120" s="73">
        <v>116.7</v>
      </c>
      <c r="E120" s="73">
        <v>116.7</v>
      </c>
      <c r="F120" s="24"/>
      <c r="G120" s="24"/>
      <c r="H120" s="24"/>
      <c r="I120" s="34"/>
    </row>
    <row r="121" spans="1:9" s="2" customFormat="1" ht="179.25" customHeight="1" x14ac:dyDescent="0.25">
      <c r="A121" s="53" t="s">
        <v>339</v>
      </c>
      <c r="B121" s="10" t="s">
        <v>411</v>
      </c>
      <c r="C121" s="72">
        <v>17.5</v>
      </c>
      <c r="D121" s="72">
        <v>22.5</v>
      </c>
      <c r="E121" s="72">
        <v>17.5</v>
      </c>
      <c r="F121" s="24"/>
      <c r="G121" s="24"/>
      <c r="H121" s="24"/>
      <c r="I121" s="34"/>
    </row>
    <row r="122" spans="1:9" s="2" customFormat="1" ht="90" x14ac:dyDescent="0.25">
      <c r="A122" s="53" t="s">
        <v>340</v>
      </c>
      <c r="B122" s="10" t="s">
        <v>412</v>
      </c>
      <c r="C122" s="72">
        <v>15.4</v>
      </c>
      <c r="D122" s="72">
        <v>15.4</v>
      </c>
      <c r="E122" s="72">
        <v>15.4</v>
      </c>
      <c r="F122" s="24"/>
      <c r="G122" s="24"/>
      <c r="H122" s="24"/>
      <c r="I122" s="34"/>
    </row>
    <row r="123" spans="1:9" s="2" customFormat="1" ht="105" x14ac:dyDescent="0.25">
      <c r="A123" s="48" t="s">
        <v>91</v>
      </c>
      <c r="B123" s="12" t="s">
        <v>413</v>
      </c>
      <c r="C123" s="71">
        <f>SUM(C124:C128)</f>
        <v>305</v>
      </c>
      <c r="D123" s="71">
        <f>SUM(D124:D128)</f>
        <v>300.5</v>
      </c>
      <c r="E123" s="71">
        <f>SUM(E124:E128)</f>
        <v>302.8</v>
      </c>
      <c r="F123" s="24"/>
      <c r="G123" s="24"/>
      <c r="H123" s="24"/>
      <c r="I123" s="34"/>
    </row>
    <row r="124" spans="1:9" s="2" customFormat="1" ht="135" x14ac:dyDescent="0.25">
      <c r="A124" s="53" t="s">
        <v>341</v>
      </c>
      <c r="B124" s="1" t="s">
        <v>414</v>
      </c>
      <c r="C124" s="73">
        <v>2.6</v>
      </c>
      <c r="D124" s="73">
        <v>2.6</v>
      </c>
      <c r="E124" s="73">
        <v>2.6</v>
      </c>
      <c r="F124" s="24"/>
      <c r="G124" s="24"/>
      <c r="H124" s="24"/>
      <c r="I124" s="34"/>
    </row>
    <row r="125" spans="1:9" s="16" customFormat="1" ht="117" customHeight="1" x14ac:dyDescent="0.25">
      <c r="A125" s="53" t="s">
        <v>342</v>
      </c>
      <c r="B125" s="1" t="s">
        <v>255</v>
      </c>
      <c r="C125" s="73">
        <v>2.6</v>
      </c>
      <c r="D125" s="73">
        <v>2.6</v>
      </c>
      <c r="E125" s="73">
        <v>2.6</v>
      </c>
      <c r="F125" s="24"/>
      <c r="G125" s="24"/>
      <c r="H125" s="24"/>
      <c r="I125" s="39"/>
    </row>
    <row r="126" spans="1:9" s="2" customFormat="1" ht="233.25" customHeight="1" x14ac:dyDescent="0.25">
      <c r="A126" s="53" t="s">
        <v>343</v>
      </c>
      <c r="B126" s="1" t="s">
        <v>449</v>
      </c>
      <c r="C126" s="73">
        <v>0.9</v>
      </c>
      <c r="D126" s="73">
        <v>0.9</v>
      </c>
      <c r="E126" s="73">
        <v>0.9</v>
      </c>
      <c r="F126" s="24"/>
      <c r="G126" s="24"/>
      <c r="H126" s="24"/>
      <c r="I126" s="34"/>
    </row>
    <row r="127" spans="1:9" s="2" customFormat="1" ht="120" x14ac:dyDescent="0.25">
      <c r="A127" s="53" t="s">
        <v>344</v>
      </c>
      <c r="B127" s="1" t="s">
        <v>415</v>
      </c>
      <c r="C127" s="73">
        <v>42.6</v>
      </c>
      <c r="D127" s="73">
        <v>38.1</v>
      </c>
      <c r="E127" s="73">
        <v>40.4</v>
      </c>
      <c r="F127" s="24"/>
      <c r="G127" s="24"/>
      <c r="H127" s="24"/>
      <c r="I127" s="34"/>
    </row>
    <row r="128" spans="1:9" s="2" customFormat="1" ht="105" x14ac:dyDescent="0.25">
      <c r="A128" s="53" t="s">
        <v>345</v>
      </c>
      <c r="B128" s="1" t="s">
        <v>416</v>
      </c>
      <c r="C128" s="73">
        <v>256.3</v>
      </c>
      <c r="D128" s="73">
        <v>256.3</v>
      </c>
      <c r="E128" s="73">
        <v>256.3</v>
      </c>
      <c r="F128" s="24"/>
      <c r="G128" s="24"/>
      <c r="H128" s="24"/>
      <c r="I128" s="34"/>
    </row>
    <row r="129" spans="1:9" s="2" customFormat="1" ht="60" x14ac:dyDescent="0.25">
      <c r="A129" s="46" t="s">
        <v>81</v>
      </c>
      <c r="B129" s="10" t="s">
        <v>143</v>
      </c>
      <c r="C129" s="70">
        <v>940.5</v>
      </c>
      <c r="D129" s="70">
        <v>1.2</v>
      </c>
      <c r="E129" s="70">
        <v>1.2</v>
      </c>
      <c r="F129" s="24"/>
      <c r="G129" s="24"/>
      <c r="H129" s="24"/>
      <c r="I129" s="34"/>
    </row>
    <row r="130" spans="1:9" s="2" customFormat="1" ht="90" x14ac:dyDescent="0.25">
      <c r="A130" s="46" t="s">
        <v>145</v>
      </c>
      <c r="B130" s="1" t="s">
        <v>144</v>
      </c>
      <c r="C130" s="70">
        <v>185.6</v>
      </c>
      <c r="D130" s="70">
        <v>185.6</v>
      </c>
      <c r="E130" s="70">
        <v>185.6</v>
      </c>
      <c r="F130" s="24"/>
      <c r="G130" s="24"/>
      <c r="H130" s="24"/>
      <c r="I130" s="34"/>
    </row>
    <row r="131" spans="1:9" s="2" customFormat="1" ht="90" x14ac:dyDescent="0.25">
      <c r="A131" s="46" t="s">
        <v>281</v>
      </c>
      <c r="B131" s="1" t="s">
        <v>282</v>
      </c>
      <c r="C131" s="70">
        <f>SUM(C132:C133)</f>
        <v>556.79999999999995</v>
      </c>
      <c r="D131" s="70">
        <f t="shared" ref="D131:E131" si="11">SUM(D132:D133)</f>
        <v>0</v>
      </c>
      <c r="E131" s="70">
        <f t="shared" si="11"/>
        <v>0</v>
      </c>
      <c r="F131" s="24"/>
      <c r="G131" s="24"/>
      <c r="H131" s="24"/>
      <c r="I131" s="34"/>
    </row>
    <row r="132" spans="1:9" s="2" customFormat="1" ht="180" x14ac:dyDescent="0.25">
      <c r="A132" s="46" t="s">
        <v>346</v>
      </c>
      <c r="B132" s="1" t="s">
        <v>284</v>
      </c>
      <c r="C132" s="70">
        <v>17.899999999999999</v>
      </c>
      <c r="D132" s="70">
        <v>0</v>
      </c>
      <c r="E132" s="70">
        <v>0</v>
      </c>
      <c r="F132" s="24"/>
      <c r="G132" s="24"/>
      <c r="H132" s="24"/>
      <c r="I132" s="34"/>
    </row>
    <row r="133" spans="1:9" s="2" customFormat="1" ht="135" x14ac:dyDescent="0.25">
      <c r="A133" s="46" t="s">
        <v>347</v>
      </c>
      <c r="B133" s="1" t="s">
        <v>283</v>
      </c>
      <c r="C133" s="70">
        <v>538.9</v>
      </c>
      <c r="D133" s="70">
        <v>0</v>
      </c>
      <c r="E133" s="70">
        <v>0</v>
      </c>
      <c r="F133" s="24"/>
      <c r="G133" s="24"/>
      <c r="H133" s="24"/>
      <c r="I133" s="34"/>
    </row>
    <row r="134" spans="1:9" s="2" customFormat="1" ht="43.5" customHeight="1" x14ac:dyDescent="0.25">
      <c r="A134" s="46" t="s">
        <v>146</v>
      </c>
      <c r="B134" s="1" t="s">
        <v>147</v>
      </c>
      <c r="C134" s="70">
        <v>35.9</v>
      </c>
      <c r="D134" s="70">
        <v>35.9</v>
      </c>
      <c r="E134" s="70">
        <v>35.9</v>
      </c>
      <c r="F134" s="24"/>
      <c r="G134" s="24"/>
      <c r="H134" s="24"/>
      <c r="I134" s="34"/>
    </row>
    <row r="135" spans="1:9" s="2" customFormat="1" ht="180" x14ac:dyDescent="0.25">
      <c r="A135" s="53" t="s">
        <v>174</v>
      </c>
      <c r="B135" s="1" t="s">
        <v>426</v>
      </c>
      <c r="C135" s="71">
        <v>1032.5999999999999</v>
      </c>
      <c r="D135" s="71">
        <v>1043.2</v>
      </c>
      <c r="E135" s="71">
        <v>1043.2</v>
      </c>
      <c r="F135" s="24"/>
      <c r="G135" s="24"/>
      <c r="H135" s="24"/>
      <c r="I135" s="34"/>
    </row>
    <row r="136" spans="1:9" s="2" customFormat="1" ht="45" x14ac:dyDescent="0.25">
      <c r="A136" s="53" t="s">
        <v>80</v>
      </c>
      <c r="B136" s="1" t="s">
        <v>379</v>
      </c>
      <c r="C136" s="71">
        <v>201.5</v>
      </c>
      <c r="D136" s="71">
        <v>201.5</v>
      </c>
      <c r="E136" s="71">
        <v>201.5</v>
      </c>
      <c r="F136" s="24"/>
      <c r="G136" s="24"/>
      <c r="H136" s="24"/>
      <c r="I136" s="34"/>
    </row>
    <row r="137" spans="1:9" s="2" customFormat="1" x14ac:dyDescent="0.25">
      <c r="A137" s="46" t="s">
        <v>103</v>
      </c>
      <c r="B137" s="10" t="s">
        <v>104</v>
      </c>
      <c r="C137" s="70">
        <f>SUM(C138)</f>
        <v>5033.6683800000001</v>
      </c>
      <c r="D137" s="70">
        <f t="shared" ref="D137:E137" si="12">SUM(D138)</f>
        <v>0</v>
      </c>
      <c r="E137" s="70">
        <f t="shared" si="12"/>
        <v>0</v>
      </c>
      <c r="F137" s="24"/>
      <c r="G137" s="24"/>
      <c r="H137" s="24"/>
      <c r="I137" s="34"/>
    </row>
    <row r="138" spans="1:9" s="2" customFormat="1" ht="30" x14ac:dyDescent="0.25">
      <c r="A138" s="46" t="s">
        <v>149</v>
      </c>
      <c r="B138" s="1" t="s">
        <v>148</v>
      </c>
      <c r="C138" s="70">
        <f>SUM(C139:C147)</f>
        <v>5033.6683800000001</v>
      </c>
      <c r="D138" s="70">
        <f>SUM(D139:D147)</f>
        <v>0</v>
      </c>
      <c r="E138" s="70">
        <f>SUM(E139:E147)</f>
        <v>0</v>
      </c>
      <c r="F138" s="24"/>
      <c r="G138" s="24"/>
      <c r="H138" s="24"/>
      <c r="I138" s="34"/>
    </row>
    <row r="139" spans="1:9" s="2" customFormat="1" ht="90" x14ac:dyDescent="0.25">
      <c r="A139" s="46" t="s">
        <v>200</v>
      </c>
      <c r="B139" s="81" t="s">
        <v>211</v>
      </c>
      <c r="C139" s="72">
        <v>996.52499999999998</v>
      </c>
      <c r="D139" s="72">
        <v>0</v>
      </c>
      <c r="E139" s="72">
        <v>0</v>
      </c>
      <c r="F139" s="24"/>
      <c r="G139" s="24"/>
      <c r="H139" s="24"/>
      <c r="I139" s="34"/>
    </row>
    <row r="140" spans="1:9" s="2" customFormat="1" ht="105" x14ac:dyDescent="0.25">
      <c r="A140" s="46" t="s">
        <v>201</v>
      </c>
      <c r="B140" s="81" t="s">
        <v>212</v>
      </c>
      <c r="C140" s="72">
        <v>177.791</v>
      </c>
      <c r="D140" s="72">
        <v>0</v>
      </c>
      <c r="E140" s="72">
        <v>0</v>
      </c>
      <c r="F140" s="24"/>
      <c r="G140" s="24"/>
      <c r="H140" s="24"/>
      <c r="I140" s="34"/>
    </row>
    <row r="141" spans="1:9" s="2" customFormat="1" ht="107.25" customHeight="1" x14ac:dyDescent="0.25">
      <c r="A141" s="46" t="s">
        <v>202</v>
      </c>
      <c r="B141" s="81" t="s">
        <v>213</v>
      </c>
      <c r="C141" s="72">
        <v>483.71499999999997</v>
      </c>
      <c r="D141" s="72">
        <v>0</v>
      </c>
      <c r="E141" s="72">
        <v>0</v>
      </c>
      <c r="F141" s="24"/>
      <c r="G141" s="24"/>
      <c r="H141" s="24"/>
      <c r="I141" s="34"/>
    </row>
    <row r="142" spans="1:9" s="2" customFormat="1" ht="105" x14ac:dyDescent="0.25">
      <c r="A142" s="46" t="s">
        <v>203</v>
      </c>
      <c r="B142" s="81" t="s">
        <v>214</v>
      </c>
      <c r="C142" s="72">
        <v>499.61799999999999</v>
      </c>
      <c r="D142" s="72">
        <v>0</v>
      </c>
      <c r="E142" s="72">
        <v>0</v>
      </c>
      <c r="F142" s="24"/>
      <c r="G142" s="24"/>
      <c r="H142" s="24"/>
      <c r="I142" s="34"/>
    </row>
    <row r="143" spans="1:9" s="2" customFormat="1" ht="105" x14ac:dyDescent="0.25">
      <c r="A143" s="46" t="s">
        <v>204</v>
      </c>
      <c r="B143" s="81" t="s">
        <v>215</v>
      </c>
      <c r="C143" s="72">
        <v>596.47400000000005</v>
      </c>
      <c r="D143" s="72">
        <v>0</v>
      </c>
      <c r="E143" s="72">
        <v>0</v>
      </c>
      <c r="F143" s="24"/>
      <c r="G143" s="24"/>
      <c r="H143" s="24"/>
      <c r="I143" s="34"/>
    </row>
    <row r="144" spans="1:9" s="2" customFormat="1" ht="90" x14ac:dyDescent="0.25">
      <c r="A144" s="46" t="s">
        <v>205</v>
      </c>
      <c r="B144" s="81" t="s">
        <v>216</v>
      </c>
      <c r="C144" s="72">
        <v>88.242000000000004</v>
      </c>
      <c r="D144" s="72">
        <v>0</v>
      </c>
      <c r="E144" s="72">
        <v>0</v>
      </c>
      <c r="F144" s="24"/>
      <c r="G144" s="24"/>
      <c r="H144" s="24"/>
      <c r="I144" s="34"/>
    </row>
    <row r="145" spans="1:12" s="2" customFormat="1" ht="90" x14ac:dyDescent="0.25">
      <c r="A145" s="46" t="s">
        <v>206</v>
      </c>
      <c r="B145" s="81" t="s">
        <v>217</v>
      </c>
      <c r="C145" s="72">
        <v>155.47399999999999</v>
      </c>
      <c r="D145" s="72">
        <v>0</v>
      </c>
      <c r="E145" s="72">
        <v>0</v>
      </c>
      <c r="F145" s="24"/>
      <c r="G145" s="24"/>
      <c r="H145" s="24"/>
      <c r="I145" s="34"/>
    </row>
    <row r="146" spans="1:12" s="2" customFormat="1" ht="75" x14ac:dyDescent="0.25">
      <c r="A146" s="46" t="s">
        <v>207</v>
      </c>
      <c r="B146" s="81" t="s">
        <v>218</v>
      </c>
      <c r="C146" s="72">
        <v>79</v>
      </c>
      <c r="D146" s="72">
        <v>0</v>
      </c>
      <c r="E146" s="72">
        <v>0</v>
      </c>
      <c r="F146" s="24"/>
      <c r="G146" s="24"/>
      <c r="H146" s="24"/>
      <c r="I146" s="34"/>
    </row>
    <row r="147" spans="1:12" s="2" customFormat="1" ht="90" x14ac:dyDescent="0.25">
      <c r="A147" s="46" t="s">
        <v>257</v>
      </c>
      <c r="B147" s="81" t="s">
        <v>258</v>
      </c>
      <c r="C147" s="72">
        <v>1956.8293799999999</v>
      </c>
      <c r="D147" s="72">
        <v>0</v>
      </c>
      <c r="E147" s="72">
        <v>0</v>
      </c>
      <c r="F147" s="24"/>
      <c r="G147" s="24"/>
      <c r="H147" s="24"/>
      <c r="I147" s="41"/>
      <c r="J147" s="17"/>
      <c r="K147" s="17"/>
      <c r="L147" s="17"/>
    </row>
    <row r="148" spans="1:12" s="59" customFormat="1" ht="14.25" x14ac:dyDescent="0.2">
      <c r="A148" s="56" t="s">
        <v>62</v>
      </c>
      <c r="B148" s="15" t="s">
        <v>63</v>
      </c>
      <c r="C148" s="69">
        <f>C149+C227+C229</f>
        <v>1390800.5</v>
      </c>
      <c r="D148" s="69">
        <f>D149+D227+D229</f>
        <v>1319310.2</v>
      </c>
      <c r="E148" s="69">
        <f>E149+E227+E229</f>
        <v>1364840.2000000002</v>
      </c>
      <c r="F148" s="57"/>
      <c r="G148" s="57"/>
      <c r="H148" s="57"/>
      <c r="I148" s="60"/>
      <c r="J148" s="61"/>
      <c r="K148" s="61"/>
      <c r="L148" s="61"/>
    </row>
    <row r="149" spans="1:12" s="59" customFormat="1" ht="42.75" x14ac:dyDescent="0.2">
      <c r="A149" s="62" t="s">
        <v>64</v>
      </c>
      <c r="B149" s="63" t="s">
        <v>65</v>
      </c>
      <c r="C149" s="69">
        <f>C150+C194+C210</f>
        <v>1388639.8</v>
      </c>
      <c r="D149" s="69">
        <f>D150+D194+D210</f>
        <v>1317149.5</v>
      </c>
      <c r="E149" s="69">
        <f>E150+E194+E210</f>
        <v>1362679.5000000002</v>
      </c>
      <c r="F149" s="57"/>
      <c r="G149" s="57"/>
      <c r="H149" s="57"/>
      <c r="I149" s="60"/>
      <c r="J149" s="61"/>
      <c r="K149" s="61"/>
      <c r="L149" s="61"/>
    </row>
    <row r="150" spans="1:12" s="2" customFormat="1" ht="30" x14ac:dyDescent="0.25">
      <c r="A150" s="46" t="s">
        <v>73</v>
      </c>
      <c r="B150" s="1" t="s">
        <v>66</v>
      </c>
      <c r="C150" s="70">
        <f>SUM(C153+C158+C159+C163+C164+C162+C151+C160+C161)</f>
        <v>496735.09999999992</v>
      </c>
      <c r="D150" s="70">
        <f>SUM(D153+D158+D159+D163+D164+D162+D151)</f>
        <v>403793.10000000003</v>
      </c>
      <c r="E150" s="70">
        <f>SUM(E153+E158+E159+E163+E164+E162+E151)</f>
        <v>400552.9</v>
      </c>
      <c r="F150" s="24"/>
      <c r="G150" s="24"/>
      <c r="H150" s="24"/>
      <c r="I150" s="31"/>
      <c r="J150" s="32"/>
      <c r="K150" s="32"/>
      <c r="L150" s="32"/>
    </row>
    <row r="151" spans="1:12" s="2" customFormat="1" ht="45" x14ac:dyDescent="0.25">
      <c r="A151" s="46" t="s">
        <v>229</v>
      </c>
      <c r="B151" s="1" t="s">
        <v>238</v>
      </c>
      <c r="C151" s="70">
        <v>39130.6</v>
      </c>
      <c r="D151" s="70">
        <f t="shared" ref="D151:E151" si="13">D152</f>
        <v>0</v>
      </c>
      <c r="E151" s="70">
        <f t="shared" si="13"/>
        <v>0</v>
      </c>
      <c r="F151" s="24"/>
      <c r="G151" s="24"/>
      <c r="H151" s="24"/>
      <c r="I151" s="42"/>
      <c r="J151" s="22"/>
      <c r="K151" s="22"/>
      <c r="L151" s="22"/>
    </row>
    <row r="152" spans="1:12" s="23" customFormat="1" ht="75" x14ac:dyDescent="0.25">
      <c r="A152" s="46" t="s">
        <v>429</v>
      </c>
      <c r="B152" s="1" t="s">
        <v>430</v>
      </c>
      <c r="C152" s="70">
        <v>39130.6</v>
      </c>
      <c r="D152" s="70">
        <v>0</v>
      </c>
      <c r="E152" s="70">
        <v>0</v>
      </c>
      <c r="F152" s="24"/>
      <c r="G152" s="24"/>
      <c r="H152" s="24"/>
      <c r="I152" s="64"/>
      <c r="J152" s="32"/>
      <c r="K152" s="32"/>
      <c r="L152" s="32"/>
    </row>
    <row r="153" spans="1:12" s="2" customFormat="1" ht="105" x14ac:dyDescent="0.25">
      <c r="A153" s="46" t="s">
        <v>179</v>
      </c>
      <c r="B153" s="1" t="s">
        <v>187</v>
      </c>
      <c r="C153" s="70">
        <f>SUM(C154:C157)</f>
        <v>50122.6</v>
      </c>
      <c r="D153" s="70">
        <f>SUM(D154:D157)</f>
        <v>43340.4</v>
      </c>
      <c r="E153" s="70">
        <f>SUM(E154:E157)</f>
        <v>45074</v>
      </c>
      <c r="F153" s="24"/>
      <c r="G153" s="24"/>
      <c r="H153" s="24"/>
      <c r="I153" s="41"/>
      <c r="J153" s="17"/>
      <c r="K153" s="17"/>
      <c r="L153" s="17"/>
    </row>
    <row r="154" spans="1:12" s="23" customFormat="1" ht="150" x14ac:dyDescent="0.25">
      <c r="A154" s="46" t="s">
        <v>348</v>
      </c>
      <c r="B154" s="1" t="s">
        <v>180</v>
      </c>
      <c r="C154" s="73">
        <v>2403.9</v>
      </c>
      <c r="D154" s="73">
        <v>5538</v>
      </c>
      <c r="E154" s="73">
        <v>5759.5</v>
      </c>
      <c r="F154" s="24"/>
      <c r="G154" s="24"/>
      <c r="H154" s="24"/>
      <c r="I154" s="24"/>
    </row>
    <row r="155" spans="1:12" s="23" customFormat="1" ht="180" x14ac:dyDescent="0.25">
      <c r="A155" s="46" t="s">
        <v>269</v>
      </c>
      <c r="B155" s="1" t="s">
        <v>292</v>
      </c>
      <c r="C155" s="73">
        <v>10668.3</v>
      </c>
      <c r="D155" s="73">
        <v>0</v>
      </c>
      <c r="E155" s="73">
        <v>0</v>
      </c>
      <c r="F155" s="24"/>
      <c r="G155" s="24"/>
      <c r="H155" s="24"/>
      <c r="I155" s="24"/>
    </row>
    <row r="156" spans="1:12" s="23" customFormat="1" ht="135" x14ac:dyDescent="0.25">
      <c r="A156" s="46" t="s">
        <v>349</v>
      </c>
      <c r="B156" s="1" t="s">
        <v>181</v>
      </c>
      <c r="C156" s="73">
        <v>34442</v>
      </c>
      <c r="D156" s="73">
        <v>35002.9</v>
      </c>
      <c r="E156" s="73">
        <v>36403</v>
      </c>
      <c r="F156" s="24"/>
      <c r="G156" s="24"/>
      <c r="H156" s="24"/>
      <c r="I156" s="24"/>
    </row>
    <row r="157" spans="1:12" s="23" customFormat="1" ht="150" x14ac:dyDescent="0.25">
      <c r="A157" s="46" t="s">
        <v>350</v>
      </c>
      <c r="B157" s="1" t="s">
        <v>182</v>
      </c>
      <c r="C157" s="73">
        <v>2608.4</v>
      </c>
      <c r="D157" s="73">
        <v>2799.5</v>
      </c>
      <c r="E157" s="73">
        <v>2911.5</v>
      </c>
      <c r="F157" s="24"/>
      <c r="G157" s="24"/>
      <c r="H157" s="24"/>
      <c r="I157" s="24"/>
    </row>
    <row r="158" spans="1:12" s="2" customFormat="1" ht="75" x14ac:dyDescent="0.25">
      <c r="A158" s="46" t="s">
        <v>154</v>
      </c>
      <c r="B158" s="12" t="s">
        <v>155</v>
      </c>
      <c r="C158" s="70">
        <v>30469.4</v>
      </c>
      <c r="D158" s="70">
        <v>29723.3</v>
      </c>
      <c r="E158" s="70">
        <v>29121.3</v>
      </c>
      <c r="F158" s="24"/>
      <c r="G158" s="24"/>
      <c r="H158" s="24"/>
      <c r="I158" s="34"/>
    </row>
    <row r="159" spans="1:12" s="2" customFormat="1" ht="60" x14ac:dyDescent="0.25">
      <c r="A159" s="46" t="s">
        <v>233</v>
      </c>
      <c r="B159" s="12" t="s">
        <v>234</v>
      </c>
      <c r="C159" s="70">
        <v>462.3</v>
      </c>
      <c r="D159" s="70">
        <v>0</v>
      </c>
      <c r="E159" s="70">
        <v>0</v>
      </c>
      <c r="F159" s="24"/>
      <c r="G159" s="24"/>
      <c r="H159" s="24"/>
      <c r="I159" s="34"/>
    </row>
    <row r="160" spans="1:12" s="23" customFormat="1" ht="45" x14ac:dyDescent="0.25">
      <c r="A160" s="46" t="s">
        <v>259</v>
      </c>
      <c r="B160" s="43" t="s">
        <v>427</v>
      </c>
      <c r="C160" s="70">
        <v>4419.6000000000004</v>
      </c>
      <c r="D160" s="70">
        <v>0</v>
      </c>
      <c r="E160" s="70">
        <v>0</v>
      </c>
      <c r="F160" s="24"/>
      <c r="G160" s="24"/>
      <c r="H160" s="24"/>
      <c r="I160" s="24"/>
    </row>
    <row r="161" spans="1:9" s="23" customFormat="1" ht="30" x14ac:dyDescent="0.25">
      <c r="A161" s="46" t="s">
        <v>260</v>
      </c>
      <c r="B161" s="43" t="s">
        <v>285</v>
      </c>
      <c r="C161" s="70">
        <v>303.10000000000002</v>
      </c>
      <c r="D161" s="70">
        <v>0</v>
      </c>
      <c r="E161" s="70">
        <v>0</v>
      </c>
      <c r="F161" s="24"/>
      <c r="G161" s="24"/>
      <c r="H161" s="24"/>
      <c r="I161" s="24"/>
    </row>
    <row r="162" spans="1:9" s="2" customFormat="1" ht="45" x14ac:dyDescent="0.25">
      <c r="A162" s="46" t="s">
        <v>219</v>
      </c>
      <c r="B162" s="12" t="s">
        <v>220</v>
      </c>
      <c r="C162" s="70">
        <v>18533.900000000001</v>
      </c>
      <c r="D162" s="70">
        <v>0</v>
      </c>
      <c r="E162" s="70">
        <v>0</v>
      </c>
      <c r="F162" s="24"/>
      <c r="G162" s="24"/>
      <c r="H162" s="24"/>
      <c r="I162" s="34"/>
    </row>
    <row r="163" spans="1:9" s="2" customFormat="1" ht="45" x14ac:dyDescent="0.25">
      <c r="A163" s="46" t="s">
        <v>183</v>
      </c>
      <c r="B163" s="1" t="s">
        <v>184</v>
      </c>
      <c r="C163" s="70">
        <v>1483.5</v>
      </c>
      <c r="D163" s="70">
        <v>2967</v>
      </c>
      <c r="E163" s="70">
        <v>2967</v>
      </c>
      <c r="F163" s="24"/>
      <c r="G163" s="24"/>
      <c r="H163" s="24"/>
      <c r="I163" s="34"/>
    </row>
    <row r="164" spans="1:9" s="2" customFormat="1" x14ac:dyDescent="0.25">
      <c r="A164" s="46" t="s">
        <v>156</v>
      </c>
      <c r="B164" s="1" t="s">
        <v>157</v>
      </c>
      <c r="C164" s="70">
        <f>SUM(C165:C185)</f>
        <v>351810.1</v>
      </c>
      <c r="D164" s="70">
        <f>SUM(D167:D185)</f>
        <v>327762.40000000002</v>
      </c>
      <c r="E164" s="70">
        <f>SUM(E167:E185)</f>
        <v>323390.60000000003</v>
      </c>
      <c r="F164" s="24"/>
      <c r="G164" s="24"/>
      <c r="H164" s="24"/>
      <c r="I164" s="34"/>
    </row>
    <row r="165" spans="1:9" s="2" customFormat="1" ht="45" x14ac:dyDescent="0.25">
      <c r="A165" s="49" t="s">
        <v>291</v>
      </c>
      <c r="B165" s="10" t="s">
        <v>428</v>
      </c>
      <c r="C165" s="70">
        <v>22326.400000000001</v>
      </c>
      <c r="D165" s="70">
        <v>0</v>
      </c>
      <c r="E165" s="70">
        <v>0</v>
      </c>
      <c r="F165" s="24"/>
      <c r="G165" s="24"/>
      <c r="H165" s="24"/>
      <c r="I165" s="34"/>
    </row>
    <row r="166" spans="1:9" s="2" customFormat="1" ht="60" x14ac:dyDescent="0.25">
      <c r="A166" s="49" t="s">
        <v>230</v>
      </c>
      <c r="B166" s="10" t="s">
        <v>250</v>
      </c>
      <c r="C166" s="72">
        <v>8294.2999999999993</v>
      </c>
      <c r="D166" s="72">
        <v>0</v>
      </c>
      <c r="E166" s="72">
        <v>0</v>
      </c>
      <c r="F166" s="24"/>
      <c r="G166" s="24"/>
      <c r="H166" s="24"/>
      <c r="I166" s="34"/>
    </row>
    <row r="167" spans="1:9" s="2" customFormat="1" ht="31.5" customHeight="1" x14ac:dyDescent="0.25">
      <c r="A167" s="55" t="s">
        <v>351</v>
      </c>
      <c r="B167" s="82" t="s">
        <v>251</v>
      </c>
      <c r="C167" s="72">
        <v>865.3</v>
      </c>
      <c r="D167" s="72">
        <v>865.3</v>
      </c>
      <c r="E167" s="72">
        <v>865.3</v>
      </c>
      <c r="F167" s="24"/>
      <c r="G167" s="24"/>
      <c r="H167" s="24"/>
      <c r="I167" s="34"/>
    </row>
    <row r="168" spans="1:9" s="23" customFormat="1" ht="75" x14ac:dyDescent="0.25">
      <c r="A168" s="55" t="s">
        <v>352</v>
      </c>
      <c r="B168" s="33" t="s">
        <v>293</v>
      </c>
      <c r="C168" s="72">
        <v>79762.100000000006</v>
      </c>
      <c r="D168" s="72">
        <v>96239.9</v>
      </c>
      <c r="E168" s="72">
        <v>125549.5</v>
      </c>
      <c r="F168" s="24"/>
      <c r="G168" s="24"/>
      <c r="H168" s="24"/>
      <c r="I168" s="24"/>
    </row>
    <row r="169" spans="1:9" s="2" customFormat="1" ht="45" x14ac:dyDescent="0.25">
      <c r="A169" s="55" t="s">
        <v>353</v>
      </c>
      <c r="B169" s="33" t="s">
        <v>248</v>
      </c>
      <c r="C169" s="72">
        <v>93.8</v>
      </c>
      <c r="D169" s="72">
        <v>0</v>
      </c>
      <c r="E169" s="72">
        <v>0</v>
      </c>
      <c r="F169" s="24"/>
      <c r="G169" s="24"/>
      <c r="H169" s="24"/>
      <c r="I169" s="34"/>
    </row>
    <row r="170" spans="1:9" s="2" customFormat="1" ht="30" customHeight="1" x14ac:dyDescent="0.25">
      <c r="A170" s="55" t="s">
        <v>354</v>
      </c>
      <c r="B170" s="33" t="s">
        <v>172</v>
      </c>
      <c r="C170" s="72">
        <v>4969.3999999999996</v>
      </c>
      <c r="D170" s="72">
        <v>4969.3999999999996</v>
      </c>
      <c r="E170" s="72">
        <v>4969.3999999999996</v>
      </c>
      <c r="F170" s="24"/>
      <c r="G170" s="24"/>
      <c r="H170" s="24"/>
      <c r="I170" s="34"/>
    </row>
    <row r="171" spans="1:9" s="2" customFormat="1" ht="75" x14ac:dyDescent="0.25">
      <c r="A171" s="55" t="s">
        <v>355</v>
      </c>
      <c r="B171" s="33" t="s">
        <v>247</v>
      </c>
      <c r="C171" s="72">
        <v>2500</v>
      </c>
      <c r="D171" s="72">
        <v>0</v>
      </c>
      <c r="E171" s="72">
        <v>0</v>
      </c>
      <c r="F171" s="24"/>
      <c r="G171" s="24"/>
      <c r="H171" s="24"/>
      <c r="I171" s="34"/>
    </row>
    <row r="172" spans="1:9" s="2" customFormat="1" ht="105" x14ac:dyDescent="0.25">
      <c r="A172" s="55" t="s">
        <v>356</v>
      </c>
      <c r="B172" s="33" t="s">
        <v>175</v>
      </c>
      <c r="C172" s="72">
        <v>1882.1</v>
      </c>
      <c r="D172" s="72">
        <v>1882.1</v>
      </c>
      <c r="E172" s="72">
        <v>1882.1</v>
      </c>
      <c r="F172" s="24"/>
      <c r="G172" s="24"/>
      <c r="H172" s="24"/>
      <c r="I172" s="34"/>
    </row>
    <row r="173" spans="1:9" s="2" customFormat="1" ht="45" x14ac:dyDescent="0.25">
      <c r="A173" s="49" t="s">
        <v>357</v>
      </c>
      <c r="B173" s="10" t="s">
        <v>246</v>
      </c>
      <c r="C173" s="72">
        <v>900</v>
      </c>
      <c r="D173" s="72">
        <v>0</v>
      </c>
      <c r="E173" s="72">
        <v>0</v>
      </c>
      <c r="F173" s="24"/>
      <c r="G173" s="24"/>
      <c r="H173" s="24"/>
      <c r="I173" s="34"/>
    </row>
    <row r="174" spans="1:9" s="23" customFormat="1" ht="46.5" customHeight="1" x14ac:dyDescent="0.25">
      <c r="A174" s="49" t="s">
        <v>431</v>
      </c>
      <c r="B174" s="10" t="s">
        <v>432</v>
      </c>
      <c r="C174" s="72">
        <v>20466.8</v>
      </c>
      <c r="D174" s="72">
        <v>22183.4</v>
      </c>
      <c r="E174" s="72">
        <v>0</v>
      </c>
      <c r="F174" s="24"/>
      <c r="G174" s="24"/>
      <c r="H174" s="24"/>
      <c r="I174" s="24"/>
    </row>
    <row r="175" spans="1:9" s="23" customFormat="1" ht="60" x14ac:dyDescent="0.25">
      <c r="A175" s="49" t="s">
        <v>261</v>
      </c>
      <c r="B175" s="10" t="s">
        <v>262</v>
      </c>
      <c r="C175" s="72">
        <v>12924.7</v>
      </c>
      <c r="D175" s="72">
        <v>0</v>
      </c>
      <c r="E175" s="72">
        <v>0</v>
      </c>
      <c r="F175" s="24"/>
      <c r="G175" s="24"/>
      <c r="H175" s="24"/>
      <c r="I175" s="24"/>
    </row>
    <row r="176" spans="1:9" s="2" customFormat="1" ht="45" x14ac:dyDescent="0.25">
      <c r="A176" s="46" t="s">
        <v>358</v>
      </c>
      <c r="B176" s="1" t="s">
        <v>173</v>
      </c>
      <c r="C176" s="72">
        <v>386.8</v>
      </c>
      <c r="D176" s="72">
        <v>386.8</v>
      </c>
      <c r="E176" s="72">
        <v>386.8</v>
      </c>
      <c r="F176" s="24"/>
      <c r="G176" s="24"/>
      <c r="H176" s="24"/>
      <c r="I176" s="34"/>
    </row>
    <row r="177" spans="1:9" s="2" customFormat="1" ht="60" x14ac:dyDescent="0.25">
      <c r="A177" s="55" t="s">
        <v>359</v>
      </c>
      <c r="B177" s="33" t="s">
        <v>256</v>
      </c>
      <c r="C177" s="72">
        <v>7460.5</v>
      </c>
      <c r="D177" s="72">
        <v>0</v>
      </c>
      <c r="E177" s="72">
        <v>0</v>
      </c>
      <c r="F177" s="24"/>
      <c r="G177" s="24"/>
      <c r="H177" s="24"/>
      <c r="I177" s="34"/>
    </row>
    <row r="178" spans="1:9" s="23" customFormat="1" ht="60" x14ac:dyDescent="0.25">
      <c r="A178" s="46" t="s">
        <v>433</v>
      </c>
      <c r="B178" s="1" t="s">
        <v>434</v>
      </c>
      <c r="C178" s="72">
        <v>55816.2</v>
      </c>
      <c r="D178" s="72">
        <v>65142.8</v>
      </c>
      <c r="E178" s="72">
        <v>73568.3</v>
      </c>
      <c r="F178" s="24"/>
      <c r="G178" s="24"/>
      <c r="H178" s="24"/>
      <c r="I178" s="24"/>
    </row>
    <row r="179" spans="1:9" s="23" customFormat="1" ht="60" x14ac:dyDescent="0.25">
      <c r="A179" s="46" t="s">
        <v>435</v>
      </c>
      <c r="B179" s="1" t="s">
        <v>436</v>
      </c>
      <c r="C179" s="72">
        <v>88859.199999999997</v>
      </c>
      <c r="D179" s="72">
        <v>99900.5</v>
      </c>
      <c r="E179" s="72">
        <v>110531.2</v>
      </c>
      <c r="F179" s="24"/>
      <c r="G179" s="24"/>
      <c r="H179" s="24"/>
      <c r="I179" s="24"/>
    </row>
    <row r="180" spans="1:9" s="2" customFormat="1" ht="45" x14ac:dyDescent="0.25">
      <c r="A180" s="46" t="s">
        <v>360</v>
      </c>
      <c r="B180" s="1" t="s">
        <v>249</v>
      </c>
      <c r="C180" s="72">
        <v>359.6</v>
      </c>
      <c r="D180" s="72">
        <v>0</v>
      </c>
      <c r="E180" s="72">
        <v>0</v>
      </c>
      <c r="F180" s="24"/>
      <c r="G180" s="24"/>
      <c r="H180" s="24"/>
      <c r="I180" s="34"/>
    </row>
    <row r="181" spans="1:9" s="23" customFormat="1" ht="60" x14ac:dyDescent="0.25">
      <c r="A181" s="46" t="s">
        <v>231</v>
      </c>
      <c r="B181" s="10" t="s">
        <v>437</v>
      </c>
      <c r="C181" s="72">
        <v>21293.8</v>
      </c>
      <c r="D181" s="72">
        <v>29069.200000000001</v>
      </c>
      <c r="E181" s="72">
        <v>0</v>
      </c>
      <c r="F181" s="24"/>
      <c r="G181" s="24"/>
      <c r="H181" s="24"/>
      <c r="I181" s="24"/>
    </row>
    <row r="182" spans="1:9" s="23" customFormat="1" ht="60" x14ac:dyDescent="0.25">
      <c r="A182" s="46" t="s">
        <v>235</v>
      </c>
      <c r="B182" s="10" t="s">
        <v>438</v>
      </c>
      <c r="C182" s="72">
        <v>1485</v>
      </c>
      <c r="D182" s="72">
        <v>1485</v>
      </c>
      <c r="E182" s="72">
        <v>0</v>
      </c>
      <c r="F182" s="24"/>
      <c r="G182" s="24"/>
      <c r="H182" s="24"/>
      <c r="I182" s="24"/>
    </row>
    <row r="183" spans="1:9" s="23" customFormat="1" ht="60" x14ac:dyDescent="0.25">
      <c r="A183" s="46" t="s">
        <v>425</v>
      </c>
      <c r="B183" s="10" t="s">
        <v>439</v>
      </c>
      <c r="C183" s="72">
        <v>4002.6</v>
      </c>
      <c r="D183" s="72">
        <v>0</v>
      </c>
      <c r="E183" s="72">
        <v>0</v>
      </c>
      <c r="F183" s="24"/>
      <c r="G183" s="24"/>
      <c r="H183" s="24"/>
      <c r="I183" s="24"/>
    </row>
    <row r="184" spans="1:9" s="2" customFormat="1" ht="45" x14ac:dyDescent="0.25">
      <c r="A184" s="46" t="s">
        <v>208</v>
      </c>
      <c r="B184" s="1" t="s">
        <v>210</v>
      </c>
      <c r="C184" s="72">
        <v>5638</v>
      </c>
      <c r="D184" s="72">
        <v>5638</v>
      </c>
      <c r="E184" s="72">
        <v>5638</v>
      </c>
      <c r="F184" s="24"/>
      <c r="G184" s="24"/>
      <c r="H184" s="24"/>
      <c r="I184" s="34"/>
    </row>
    <row r="185" spans="1:9" s="2" customFormat="1" ht="45" x14ac:dyDescent="0.25">
      <c r="A185" s="49" t="s">
        <v>221</v>
      </c>
      <c r="B185" s="81" t="s">
        <v>222</v>
      </c>
      <c r="C185" s="74">
        <f>SUM(C186:C193)</f>
        <v>11523.5</v>
      </c>
      <c r="D185" s="74">
        <f t="shared" ref="D185:E185" si="14">D187+D188+D189+D190+D191+D192</f>
        <v>0</v>
      </c>
      <c r="E185" s="74">
        <f t="shared" si="14"/>
        <v>0</v>
      </c>
      <c r="F185" s="24"/>
      <c r="G185" s="24"/>
      <c r="H185" s="24"/>
      <c r="I185" s="34"/>
    </row>
    <row r="186" spans="1:9" s="2" customFormat="1" ht="75" x14ac:dyDescent="0.25">
      <c r="A186" s="49" t="s">
        <v>286</v>
      </c>
      <c r="B186" s="83" t="s">
        <v>287</v>
      </c>
      <c r="C186" s="74">
        <v>3000</v>
      </c>
      <c r="D186" s="72">
        <v>0</v>
      </c>
      <c r="E186" s="72">
        <v>0</v>
      </c>
      <c r="F186" s="24"/>
      <c r="G186" s="24"/>
      <c r="H186" s="24"/>
      <c r="I186" s="34"/>
    </row>
    <row r="187" spans="1:9" s="2" customFormat="1" ht="105" x14ac:dyDescent="0.25">
      <c r="A187" s="49" t="s">
        <v>223</v>
      </c>
      <c r="B187" s="83" t="s">
        <v>244</v>
      </c>
      <c r="C187" s="74">
        <v>805.1</v>
      </c>
      <c r="D187" s="72">
        <v>0</v>
      </c>
      <c r="E187" s="72">
        <v>0</v>
      </c>
      <c r="F187" s="24"/>
      <c r="G187" s="24"/>
      <c r="H187" s="24"/>
      <c r="I187" s="34"/>
    </row>
    <row r="188" spans="1:9" s="2" customFormat="1" ht="90" x14ac:dyDescent="0.25">
      <c r="A188" s="49" t="s">
        <v>224</v>
      </c>
      <c r="B188" s="83" t="s">
        <v>245</v>
      </c>
      <c r="C188" s="74">
        <v>1667.6</v>
      </c>
      <c r="D188" s="72">
        <v>0</v>
      </c>
      <c r="E188" s="72">
        <v>0</v>
      </c>
      <c r="F188" s="24"/>
      <c r="G188" s="24"/>
      <c r="H188" s="24"/>
      <c r="I188" s="34"/>
    </row>
    <row r="189" spans="1:9" s="2" customFormat="1" ht="105" x14ac:dyDescent="0.25">
      <c r="A189" s="49" t="s">
        <v>225</v>
      </c>
      <c r="B189" s="83" t="s">
        <v>240</v>
      </c>
      <c r="C189" s="74">
        <v>1980.2</v>
      </c>
      <c r="D189" s="72">
        <v>0</v>
      </c>
      <c r="E189" s="72">
        <v>0</v>
      </c>
      <c r="F189" s="24"/>
      <c r="G189" s="24"/>
      <c r="H189" s="24"/>
      <c r="I189" s="34"/>
    </row>
    <row r="190" spans="1:9" s="2" customFormat="1" ht="75" x14ac:dyDescent="0.25">
      <c r="A190" s="49" t="s">
        <v>226</v>
      </c>
      <c r="B190" s="83" t="s">
        <v>241</v>
      </c>
      <c r="C190" s="74">
        <v>251.3</v>
      </c>
      <c r="D190" s="72">
        <v>0</v>
      </c>
      <c r="E190" s="72">
        <v>0</v>
      </c>
      <c r="F190" s="24"/>
      <c r="G190" s="24"/>
      <c r="H190" s="24"/>
      <c r="I190" s="34"/>
    </row>
    <row r="191" spans="1:9" s="2" customFormat="1" ht="90" x14ac:dyDescent="0.25">
      <c r="A191" s="49" t="s">
        <v>227</v>
      </c>
      <c r="B191" s="83" t="s">
        <v>242</v>
      </c>
      <c r="C191" s="74">
        <v>510.5</v>
      </c>
      <c r="D191" s="72">
        <v>0</v>
      </c>
      <c r="E191" s="72">
        <v>0</v>
      </c>
      <c r="F191" s="24"/>
      <c r="G191" s="24"/>
      <c r="H191" s="24"/>
      <c r="I191" s="34"/>
    </row>
    <row r="192" spans="1:9" s="2" customFormat="1" ht="75" x14ac:dyDescent="0.25">
      <c r="A192" s="49" t="s">
        <v>228</v>
      </c>
      <c r="B192" s="83" t="s">
        <v>243</v>
      </c>
      <c r="C192" s="74">
        <v>308.8</v>
      </c>
      <c r="D192" s="72">
        <v>0</v>
      </c>
      <c r="E192" s="72">
        <v>0</v>
      </c>
      <c r="F192" s="24"/>
      <c r="G192" s="24"/>
      <c r="H192" s="24"/>
      <c r="I192" s="34"/>
    </row>
    <row r="193" spans="1:9" s="2" customFormat="1" ht="75" x14ac:dyDescent="0.25">
      <c r="A193" s="49" t="s">
        <v>288</v>
      </c>
      <c r="B193" s="83" t="s">
        <v>289</v>
      </c>
      <c r="C193" s="74">
        <v>3000</v>
      </c>
      <c r="D193" s="72">
        <v>0</v>
      </c>
      <c r="E193" s="72">
        <v>0</v>
      </c>
      <c r="F193" s="24"/>
      <c r="G193" s="24"/>
      <c r="H193" s="24"/>
      <c r="I193" s="34"/>
    </row>
    <row r="194" spans="1:9" s="2" customFormat="1" ht="30" x14ac:dyDescent="0.25">
      <c r="A194" s="49" t="s">
        <v>74</v>
      </c>
      <c r="B194" s="10" t="s">
        <v>67</v>
      </c>
      <c r="C194" s="75">
        <f>SUM(C195:C202)</f>
        <v>883196.4</v>
      </c>
      <c r="D194" s="75">
        <f t="shared" ref="D194:E194" si="15">SUM(D195:D202)</f>
        <v>913356.4</v>
      </c>
      <c r="E194" s="75">
        <f t="shared" si="15"/>
        <v>962126.60000000021</v>
      </c>
      <c r="F194" s="24"/>
      <c r="G194" s="24"/>
      <c r="H194" s="24"/>
      <c r="I194" s="24"/>
    </row>
    <row r="195" spans="1:9" s="23" customFormat="1" ht="90" x14ac:dyDescent="0.25">
      <c r="A195" s="46" t="s">
        <v>158</v>
      </c>
      <c r="B195" s="1" t="s">
        <v>159</v>
      </c>
      <c r="C195" s="70">
        <v>13517</v>
      </c>
      <c r="D195" s="70">
        <v>16525.7</v>
      </c>
      <c r="E195" s="70">
        <v>16525.7</v>
      </c>
      <c r="F195" s="24"/>
      <c r="G195" s="24"/>
      <c r="H195" s="24"/>
      <c r="I195" s="24"/>
    </row>
    <row r="196" spans="1:9" s="2" customFormat="1" ht="75" x14ac:dyDescent="0.25">
      <c r="A196" s="46" t="s">
        <v>160</v>
      </c>
      <c r="B196" s="1" t="s">
        <v>161</v>
      </c>
      <c r="C196" s="75">
        <v>1690.8</v>
      </c>
      <c r="D196" s="75">
        <v>0</v>
      </c>
      <c r="E196" s="75">
        <v>3381.5</v>
      </c>
      <c r="F196" s="24"/>
      <c r="G196" s="24"/>
      <c r="H196" s="24"/>
      <c r="I196" s="34"/>
    </row>
    <row r="197" spans="1:9" s="23" customFormat="1" ht="60" x14ac:dyDescent="0.25">
      <c r="A197" s="46" t="s">
        <v>185</v>
      </c>
      <c r="B197" s="1" t="s">
        <v>186</v>
      </c>
      <c r="C197" s="75">
        <v>726.4</v>
      </c>
      <c r="D197" s="75">
        <v>794.6</v>
      </c>
      <c r="E197" s="75">
        <v>864.8</v>
      </c>
      <c r="F197" s="24"/>
      <c r="G197" s="24"/>
      <c r="H197" s="24"/>
      <c r="I197" s="24"/>
    </row>
    <row r="198" spans="1:9" s="2" customFormat="1" ht="75" x14ac:dyDescent="0.25">
      <c r="A198" s="46" t="s">
        <v>162</v>
      </c>
      <c r="B198" s="1" t="s">
        <v>163</v>
      </c>
      <c r="C198" s="70">
        <v>18</v>
      </c>
      <c r="D198" s="70">
        <v>18.8</v>
      </c>
      <c r="E198" s="70">
        <v>213.1</v>
      </c>
      <c r="F198" s="24"/>
      <c r="G198" s="24"/>
      <c r="H198" s="24"/>
      <c r="I198" s="34"/>
    </row>
    <row r="199" spans="1:9" s="2" customFormat="1" ht="75" x14ac:dyDescent="0.25">
      <c r="A199" s="46" t="s">
        <v>188</v>
      </c>
      <c r="B199" s="1" t="s">
        <v>189</v>
      </c>
      <c r="C199" s="70">
        <v>5676.8</v>
      </c>
      <c r="D199" s="70">
        <v>5676.8</v>
      </c>
      <c r="E199" s="70">
        <v>6862.2</v>
      </c>
      <c r="F199" s="24"/>
      <c r="G199" s="24"/>
      <c r="H199" s="24"/>
      <c r="I199" s="34"/>
    </row>
    <row r="200" spans="1:9" s="23" customFormat="1" ht="75" x14ac:dyDescent="0.25">
      <c r="A200" s="46" t="s">
        <v>165</v>
      </c>
      <c r="B200" s="1" t="s">
        <v>164</v>
      </c>
      <c r="C200" s="70">
        <v>48655.7</v>
      </c>
      <c r="D200" s="70">
        <v>27107.599999999999</v>
      </c>
      <c r="E200" s="70">
        <v>27107.599999999999</v>
      </c>
      <c r="F200" s="24"/>
      <c r="G200" s="24"/>
      <c r="H200" s="24"/>
      <c r="I200" s="24"/>
    </row>
    <row r="201" spans="1:9" s="2" customFormat="1" ht="45" x14ac:dyDescent="0.25">
      <c r="A201" s="46" t="s">
        <v>166</v>
      </c>
      <c r="B201" s="1" t="s">
        <v>167</v>
      </c>
      <c r="C201" s="70">
        <v>2545.6999999999998</v>
      </c>
      <c r="D201" s="70">
        <v>2545.6999999999998</v>
      </c>
      <c r="E201" s="70">
        <v>2545.6999999999998</v>
      </c>
      <c r="F201" s="24"/>
      <c r="G201" s="24"/>
      <c r="H201" s="24"/>
      <c r="I201" s="34" t="s">
        <v>271</v>
      </c>
    </row>
    <row r="202" spans="1:9" s="2" customFormat="1" x14ac:dyDescent="0.25">
      <c r="A202" s="46" t="s">
        <v>168</v>
      </c>
      <c r="B202" s="1" t="s">
        <v>190</v>
      </c>
      <c r="C202" s="70">
        <f>SUM(C203:C209)</f>
        <v>810366</v>
      </c>
      <c r="D202" s="70">
        <f>SUM(D203:D209)</f>
        <v>860687.20000000007</v>
      </c>
      <c r="E202" s="70">
        <f>SUM(E203:E209)</f>
        <v>904626.00000000023</v>
      </c>
      <c r="F202" s="24"/>
      <c r="G202" s="24"/>
      <c r="H202" s="24"/>
      <c r="I202" s="34"/>
    </row>
    <row r="203" spans="1:9" s="2" customFormat="1" ht="75" x14ac:dyDescent="0.25">
      <c r="A203" s="46" t="s">
        <v>361</v>
      </c>
      <c r="B203" s="1" t="s">
        <v>169</v>
      </c>
      <c r="C203" s="72">
        <v>841.1</v>
      </c>
      <c r="D203" s="72">
        <v>848.4</v>
      </c>
      <c r="E203" s="72">
        <v>855.9</v>
      </c>
      <c r="F203" s="24"/>
      <c r="G203" s="24"/>
      <c r="H203" s="24"/>
      <c r="I203" s="34"/>
    </row>
    <row r="204" spans="1:9" s="23" customFormat="1" ht="123" customHeight="1" x14ac:dyDescent="0.25">
      <c r="A204" s="49" t="s">
        <v>440</v>
      </c>
      <c r="B204" s="1" t="s">
        <v>441</v>
      </c>
      <c r="C204" s="72">
        <v>519473.8</v>
      </c>
      <c r="D204" s="72">
        <v>553162.1</v>
      </c>
      <c r="E204" s="72">
        <v>581351.30000000005</v>
      </c>
      <c r="F204" s="24"/>
      <c r="G204" s="24"/>
      <c r="H204" s="24"/>
      <c r="I204" s="24"/>
    </row>
    <row r="205" spans="1:9" s="2" customFormat="1" ht="75" x14ac:dyDescent="0.25">
      <c r="A205" s="49" t="s">
        <v>362</v>
      </c>
      <c r="B205" s="1" t="s">
        <v>176</v>
      </c>
      <c r="C205" s="72">
        <v>18135.599999999999</v>
      </c>
      <c r="D205" s="73">
        <v>18861</v>
      </c>
      <c r="E205" s="73">
        <v>19615.400000000001</v>
      </c>
      <c r="F205" s="24"/>
      <c r="G205" s="24"/>
      <c r="H205" s="24"/>
      <c r="I205" s="34"/>
    </row>
    <row r="206" spans="1:9" s="2" customFormat="1" ht="90" x14ac:dyDescent="0.25">
      <c r="A206" s="46" t="s">
        <v>363</v>
      </c>
      <c r="B206" s="10" t="s">
        <v>170</v>
      </c>
      <c r="C206" s="72">
        <v>452.9</v>
      </c>
      <c r="D206" s="72">
        <v>456.4</v>
      </c>
      <c r="E206" s="72">
        <v>458.9</v>
      </c>
      <c r="F206" s="24"/>
      <c r="G206" s="24"/>
      <c r="H206" s="24"/>
      <c r="I206" s="34"/>
    </row>
    <row r="207" spans="1:9" s="23" customFormat="1" ht="90" x14ac:dyDescent="0.25">
      <c r="A207" s="46" t="s">
        <v>442</v>
      </c>
      <c r="B207" s="10" t="s">
        <v>443</v>
      </c>
      <c r="C207" s="72">
        <v>262431.59999999998</v>
      </c>
      <c r="D207" s="72">
        <v>280019</v>
      </c>
      <c r="E207" s="72">
        <v>298385.7</v>
      </c>
      <c r="F207" s="24"/>
      <c r="G207" s="24"/>
      <c r="H207" s="24"/>
      <c r="I207" s="24"/>
    </row>
    <row r="208" spans="1:9" s="2" customFormat="1" ht="120" customHeight="1" x14ac:dyDescent="0.25">
      <c r="A208" s="46" t="s">
        <v>364</v>
      </c>
      <c r="B208" s="10" t="s">
        <v>239</v>
      </c>
      <c r="C208" s="72">
        <v>2268</v>
      </c>
      <c r="D208" s="72">
        <v>2268</v>
      </c>
      <c r="E208" s="72">
        <v>2268</v>
      </c>
      <c r="F208" s="24"/>
      <c r="G208" s="24"/>
      <c r="H208" s="24"/>
      <c r="I208" s="34"/>
    </row>
    <row r="209" spans="1:9" s="2" customFormat="1" ht="135" x14ac:dyDescent="0.25">
      <c r="A209" s="46" t="s">
        <v>365</v>
      </c>
      <c r="B209" s="10" t="s">
        <v>171</v>
      </c>
      <c r="C209" s="72">
        <v>6763</v>
      </c>
      <c r="D209" s="72">
        <v>5072.3</v>
      </c>
      <c r="E209" s="72">
        <v>1690.8</v>
      </c>
      <c r="F209" s="24"/>
      <c r="G209" s="24"/>
      <c r="H209" s="24"/>
      <c r="I209" s="34"/>
    </row>
    <row r="210" spans="1:9" s="23" customFormat="1" x14ac:dyDescent="0.25">
      <c r="A210" s="46" t="s">
        <v>267</v>
      </c>
      <c r="B210" s="1" t="s">
        <v>268</v>
      </c>
      <c r="C210" s="70">
        <f>C212+C211</f>
        <v>8708.2999999999993</v>
      </c>
      <c r="D210" s="70">
        <f t="shared" ref="D210:E210" si="16">D212</f>
        <v>0</v>
      </c>
      <c r="E210" s="70">
        <f t="shared" si="16"/>
        <v>0</v>
      </c>
      <c r="F210" s="24"/>
      <c r="G210" s="24"/>
      <c r="H210" s="24"/>
      <c r="I210" s="24"/>
    </row>
    <row r="211" spans="1:9" s="23" customFormat="1" ht="150" x14ac:dyDescent="0.25">
      <c r="A211" s="46" t="s">
        <v>422</v>
      </c>
      <c r="B211" s="1" t="s">
        <v>423</v>
      </c>
      <c r="C211" s="70">
        <v>651</v>
      </c>
      <c r="D211" s="70">
        <v>0</v>
      </c>
      <c r="E211" s="70">
        <v>0</v>
      </c>
      <c r="F211" s="24"/>
      <c r="G211" s="24"/>
      <c r="H211" s="24"/>
      <c r="I211" s="24"/>
    </row>
    <row r="212" spans="1:9" s="23" customFormat="1" ht="30" x14ac:dyDescent="0.25">
      <c r="A212" s="46" t="s">
        <v>263</v>
      </c>
      <c r="B212" s="1" t="s">
        <v>264</v>
      </c>
      <c r="C212" s="70">
        <f>C216+C214+C213+C219+C215</f>
        <v>8057.2999999999993</v>
      </c>
      <c r="D212" s="70">
        <f t="shared" ref="D212:E212" si="17">D216+D214+D213+D219</f>
        <v>0</v>
      </c>
      <c r="E212" s="70">
        <f t="shared" si="17"/>
        <v>0</v>
      </c>
      <c r="F212" s="24"/>
      <c r="G212" s="24"/>
      <c r="H212" s="24"/>
      <c r="I212" s="24"/>
    </row>
    <row r="213" spans="1:9" s="23" customFormat="1" ht="75" x14ac:dyDescent="0.25">
      <c r="A213" s="46" t="s">
        <v>444</v>
      </c>
      <c r="B213" s="10" t="s">
        <v>445</v>
      </c>
      <c r="C213" s="70">
        <v>1788.4</v>
      </c>
      <c r="D213" s="70">
        <v>0</v>
      </c>
      <c r="E213" s="70">
        <v>0</v>
      </c>
      <c r="F213" s="24"/>
      <c r="G213" s="24"/>
      <c r="H213" s="24"/>
      <c r="I213" s="24"/>
    </row>
    <row r="214" spans="1:9" s="23" customFormat="1" ht="60" x14ac:dyDescent="0.25">
      <c r="A214" s="46" t="s">
        <v>366</v>
      </c>
      <c r="B214" s="10" t="s">
        <v>294</v>
      </c>
      <c r="C214" s="70">
        <v>3000</v>
      </c>
      <c r="D214" s="70">
        <v>0</v>
      </c>
      <c r="E214" s="70">
        <v>0</v>
      </c>
      <c r="F214" s="24"/>
      <c r="G214" s="24"/>
      <c r="H214" s="24"/>
      <c r="I214" s="24"/>
    </row>
    <row r="215" spans="1:9" s="23" customFormat="1" ht="105" x14ac:dyDescent="0.25">
      <c r="A215" s="46" t="s">
        <v>303</v>
      </c>
      <c r="B215" s="10" t="s">
        <v>304</v>
      </c>
      <c r="C215" s="70">
        <v>2000</v>
      </c>
      <c r="D215" s="70">
        <v>0</v>
      </c>
      <c r="E215" s="70">
        <v>0</v>
      </c>
      <c r="F215" s="24"/>
      <c r="G215" s="24"/>
      <c r="H215" s="24"/>
      <c r="I215" s="24"/>
    </row>
    <row r="216" spans="1:9" s="23" customFormat="1" ht="90" x14ac:dyDescent="0.25">
      <c r="A216" s="46" t="s">
        <v>367</v>
      </c>
      <c r="B216" s="33" t="s">
        <v>270</v>
      </c>
      <c r="C216" s="70">
        <f>C217+C218</f>
        <v>1142.9000000000001</v>
      </c>
      <c r="D216" s="70">
        <f t="shared" ref="D216:E216" si="18">D217+D218</f>
        <v>0</v>
      </c>
      <c r="E216" s="70">
        <f t="shared" si="18"/>
        <v>0</v>
      </c>
      <c r="F216" s="24"/>
      <c r="G216" s="24"/>
      <c r="H216" s="24"/>
      <c r="I216" s="24"/>
    </row>
    <row r="217" spans="1:9" s="23" customFormat="1" ht="90" x14ac:dyDescent="0.25">
      <c r="A217" s="46" t="s">
        <v>265</v>
      </c>
      <c r="B217" s="10" t="s">
        <v>295</v>
      </c>
      <c r="C217" s="70">
        <v>468.5</v>
      </c>
      <c r="D217" s="70">
        <v>0</v>
      </c>
      <c r="E217" s="70">
        <v>0</v>
      </c>
      <c r="F217" s="24"/>
      <c r="G217" s="24"/>
      <c r="H217" s="24"/>
      <c r="I217" s="24"/>
    </row>
    <row r="218" spans="1:9" s="23" customFormat="1" ht="75.75" customHeight="1" x14ac:dyDescent="0.25">
      <c r="A218" s="46" t="s">
        <v>266</v>
      </c>
      <c r="B218" s="10" t="s">
        <v>296</v>
      </c>
      <c r="C218" s="70">
        <v>674.4</v>
      </c>
      <c r="D218" s="70">
        <v>0</v>
      </c>
      <c r="E218" s="70">
        <v>0</v>
      </c>
      <c r="F218" s="24"/>
      <c r="G218" s="24"/>
      <c r="H218" s="24"/>
      <c r="I218" s="24"/>
    </row>
    <row r="219" spans="1:9" s="2" customFormat="1" ht="90" x14ac:dyDescent="0.25">
      <c r="A219" s="46" t="s">
        <v>368</v>
      </c>
      <c r="B219" s="33" t="s">
        <v>270</v>
      </c>
      <c r="C219" s="70">
        <f>C221+C222+C223+C224+C225+C226+C220</f>
        <v>126</v>
      </c>
      <c r="D219" s="70">
        <f t="shared" ref="D219:E219" si="19">D221+D222+D223+D224+D225+D226</f>
        <v>0</v>
      </c>
      <c r="E219" s="70">
        <f t="shared" si="19"/>
        <v>0</v>
      </c>
      <c r="F219" s="34"/>
      <c r="G219" s="34"/>
      <c r="H219" s="34"/>
      <c r="I219" s="34"/>
    </row>
    <row r="220" spans="1:9" s="23" customFormat="1" ht="90" x14ac:dyDescent="0.25">
      <c r="A220" s="46" t="s">
        <v>424</v>
      </c>
      <c r="B220" s="10" t="s">
        <v>446</v>
      </c>
      <c r="C220" s="71">
        <v>20</v>
      </c>
      <c r="D220" s="70">
        <v>0</v>
      </c>
      <c r="E220" s="70">
        <v>0</v>
      </c>
      <c r="F220" s="24"/>
      <c r="G220" s="24"/>
      <c r="H220" s="24"/>
      <c r="I220" s="24"/>
    </row>
    <row r="221" spans="1:9" s="23" customFormat="1" ht="120" x14ac:dyDescent="0.25">
      <c r="A221" s="46" t="s">
        <v>369</v>
      </c>
      <c r="B221" s="44" t="s">
        <v>297</v>
      </c>
      <c r="C221" s="73">
        <v>20</v>
      </c>
      <c r="D221" s="72">
        <v>0</v>
      </c>
      <c r="E221" s="72">
        <v>0</v>
      </c>
      <c r="F221" s="24"/>
      <c r="G221" s="24"/>
      <c r="H221" s="24"/>
      <c r="I221" s="24"/>
    </row>
    <row r="222" spans="1:9" s="23" customFormat="1" ht="105" x14ac:dyDescent="0.25">
      <c r="A222" s="46" t="s">
        <v>370</v>
      </c>
      <c r="B222" s="44" t="s">
        <v>298</v>
      </c>
      <c r="C222" s="73">
        <v>20</v>
      </c>
      <c r="D222" s="73">
        <v>0</v>
      </c>
      <c r="E222" s="73">
        <v>0</v>
      </c>
      <c r="F222" s="24"/>
      <c r="G222" s="24"/>
      <c r="H222" s="24"/>
      <c r="I222" s="24"/>
    </row>
    <row r="223" spans="1:9" s="23" customFormat="1" ht="105" x14ac:dyDescent="0.25">
      <c r="A223" s="46" t="s">
        <v>371</v>
      </c>
      <c r="B223" s="44" t="s">
        <v>299</v>
      </c>
      <c r="C223" s="73">
        <v>20</v>
      </c>
      <c r="D223" s="73">
        <v>0</v>
      </c>
      <c r="E223" s="73">
        <v>0</v>
      </c>
      <c r="F223" s="24"/>
      <c r="G223" s="24"/>
      <c r="H223" s="24"/>
      <c r="I223" s="24"/>
    </row>
    <row r="224" spans="1:9" s="23" customFormat="1" ht="90" x14ac:dyDescent="0.25">
      <c r="A224" s="46" t="s">
        <v>372</v>
      </c>
      <c r="B224" s="44" t="s">
        <v>300</v>
      </c>
      <c r="C224" s="73">
        <v>10</v>
      </c>
      <c r="D224" s="73">
        <v>0</v>
      </c>
      <c r="E224" s="73">
        <v>0</v>
      </c>
      <c r="F224" s="24"/>
      <c r="G224" s="24"/>
      <c r="H224" s="24"/>
      <c r="I224" s="24"/>
    </row>
    <row r="225" spans="1:9" s="23" customFormat="1" ht="90" x14ac:dyDescent="0.25">
      <c r="A225" s="46" t="s">
        <v>373</v>
      </c>
      <c r="B225" s="44" t="s">
        <v>301</v>
      </c>
      <c r="C225" s="73">
        <v>10</v>
      </c>
      <c r="D225" s="73">
        <v>0</v>
      </c>
      <c r="E225" s="73">
        <v>0</v>
      </c>
      <c r="F225" s="24"/>
      <c r="G225" s="24"/>
      <c r="H225" s="24"/>
      <c r="I225" s="24"/>
    </row>
    <row r="226" spans="1:9" s="23" customFormat="1" ht="75" x14ac:dyDescent="0.25">
      <c r="A226" s="46" t="s">
        <v>374</v>
      </c>
      <c r="B226" s="44" t="s">
        <v>302</v>
      </c>
      <c r="C226" s="73">
        <v>26</v>
      </c>
      <c r="D226" s="73">
        <v>0</v>
      </c>
      <c r="E226" s="73">
        <v>0</v>
      </c>
      <c r="F226" s="24"/>
      <c r="G226" s="24"/>
      <c r="H226" s="24"/>
      <c r="I226" s="24"/>
    </row>
    <row r="227" spans="1:9" s="59" customFormat="1" ht="28.5" x14ac:dyDescent="0.2">
      <c r="A227" s="56" t="s">
        <v>68</v>
      </c>
      <c r="B227" s="15" t="s">
        <v>69</v>
      </c>
      <c r="C227" s="76">
        <f>C228</f>
        <v>1753</v>
      </c>
      <c r="D227" s="76">
        <f t="shared" ref="D227:E227" si="20">D228</f>
        <v>1753</v>
      </c>
      <c r="E227" s="76">
        <f t="shared" si="20"/>
        <v>1753</v>
      </c>
      <c r="F227" s="57"/>
      <c r="G227" s="57"/>
      <c r="H227" s="57"/>
      <c r="I227" s="58"/>
    </row>
    <row r="228" spans="1:9" s="2" customFormat="1" ht="43.5" customHeight="1" x14ac:dyDescent="0.25">
      <c r="A228" s="46" t="s">
        <v>150</v>
      </c>
      <c r="B228" s="1" t="s">
        <v>151</v>
      </c>
      <c r="C228" s="70">
        <v>1753</v>
      </c>
      <c r="D228" s="70">
        <v>1753</v>
      </c>
      <c r="E228" s="70">
        <v>1753</v>
      </c>
      <c r="F228" s="24"/>
      <c r="G228" s="24"/>
      <c r="H228" s="24"/>
      <c r="I228" s="34"/>
    </row>
    <row r="229" spans="1:9" s="59" customFormat="1" ht="14.25" x14ac:dyDescent="0.2">
      <c r="A229" s="62" t="s">
        <v>70</v>
      </c>
      <c r="B229" s="63" t="s">
        <v>71</v>
      </c>
      <c r="C229" s="76">
        <f>SUM(C230)</f>
        <v>407.7</v>
      </c>
      <c r="D229" s="76">
        <f t="shared" ref="D229" si="21">SUM(D230)</f>
        <v>407.7</v>
      </c>
      <c r="E229" s="76">
        <f t="shared" ref="E229" si="22">SUM(E230)</f>
        <v>407.7</v>
      </c>
      <c r="F229" s="57"/>
      <c r="G229" s="57"/>
      <c r="H229" s="57"/>
      <c r="I229" s="58"/>
    </row>
    <row r="230" spans="1:9" s="2" customFormat="1" ht="42" customHeight="1" x14ac:dyDescent="0.25">
      <c r="A230" s="46" t="s">
        <v>153</v>
      </c>
      <c r="B230" s="1" t="s">
        <v>152</v>
      </c>
      <c r="C230" s="70">
        <v>407.7</v>
      </c>
      <c r="D230" s="70">
        <v>407.7</v>
      </c>
      <c r="E230" s="70">
        <v>407.7</v>
      </c>
      <c r="F230" s="24"/>
      <c r="G230" s="24"/>
      <c r="H230" s="24"/>
      <c r="I230" s="34"/>
    </row>
    <row r="231" spans="1:9" s="2" customFormat="1" x14ac:dyDescent="0.25">
      <c r="A231" s="56"/>
      <c r="B231" s="15" t="s">
        <v>72</v>
      </c>
      <c r="C231" s="69">
        <f>SUM(C12+C148)</f>
        <v>2458658.46838</v>
      </c>
      <c r="D231" s="69">
        <f>SUM(D12+D148)</f>
        <v>2291731.4000000004</v>
      </c>
      <c r="E231" s="69">
        <f>SUM(E12+E148)</f>
        <v>2267088.2000000002</v>
      </c>
      <c r="F231" s="24"/>
      <c r="G231" s="24"/>
      <c r="H231" s="24"/>
      <c r="I231" s="34"/>
    </row>
    <row r="233" spans="1:9" x14ac:dyDescent="0.25">
      <c r="C233" s="77"/>
      <c r="D233" s="77"/>
      <c r="E233" s="77"/>
    </row>
    <row r="234" spans="1:9" x14ac:dyDescent="0.25">
      <c r="C234" s="77"/>
      <c r="D234" s="77"/>
      <c r="E234" s="77"/>
    </row>
    <row r="235" spans="1:9" x14ac:dyDescent="0.25">
      <c r="C235" s="77"/>
    </row>
    <row r="236" spans="1:9" x14ac:dyDescent="0.25">
      <c r="C236" s="77"/>
      <c r="D236" s="77"/>
      <c r="E236" s="77"/>
    </row>
    <row r="240" spans="1:9" x14ac:dyDescent="0.25">
      <c r="C240" s="77"/>
      <c r="D240" s="77"/>
      <c r="E240" s="77"/>
    </row>
  </sheetData>
  <mergeCells count="10">
    <mergeCell ref="B1:E1"/>
    <mergeCell ref="B2:E2"/>
    <mergeCell ref="B3:E3"/>
    <mergeCell ref="B4:E4"/>
    <mergeCell ref="B5:E5"/>
    <mergeCell ref="A7:E7"/>
    <mergeCell ref="A8:E8"/>
    <mergeCell ref="A10:A11"/>
    <mergeCell ref="B10:B11"/>
    <mergeCell ref="C10:E10"/>
  </mergeCells>
  <pageMargins left="0.78740157480314965" right="0.39370078740157483" top="0.59055118110236227" bottom="0.59055118110236227" header="0.31496062992125984" footer="0.39370078740157483"/>
  <pageSetup paperSize="9" scale="8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1"/>
  <sheetViews>
    <sheetView topLeftCell="A7" workbookViewId="0">
      <selection activeCell="E9" sqref="E9:E37"/>
    </sheetView>
  </sheetViews>
  <sheetFormatPr defaultRowHeight="15" x14ac:dyDescent="0.25"/>
  <cols>
    <col min="5" max="5" width="9.140625" style="19"/>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s.galagan</dc:creator>
  <cp:lastModifiedBy>Зверева</cp:lastModifiedBy>
  <cp:lastPrinted>2024-12-16T12:07:32Z</cp:lastPrinted>
  <dcterms:created xsi:type="dcterms:W3CDTF">2017-10-19T12:50:37Z</dcterms:created>
  <dcterms:modified xsi:type="dcterms:W3CDTF">2024-12-16T12:11:40Z</dcterms:modified>
</cp:coreProperties>
</file>