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Users\Зверева\Documents\Бюджет РМО 2024-2026\ИСПОЛНЕНИЕ за 2024 год\Решение-отчет за 2024 год\"/>
    </mc:Choice>
  </mc:AlternateContent>
  <bookViews>
    <workbookView xWindow="120" yWindow="30" windowWidth="19095" windowHeight="11250"/>
  </bookViews>
  <sheets>
    <sheet name="Лист1" sheetId="1" r:id="rId1"/>
    <sheet name="Лист2" sheetId="2" r:id="rId2"/>
    <sheet name="Лист3" sheetId="3" r:id="rId3"/>
  </sheets>
  <definedNames>
    <definedName name="_xlnm.Print_Titles" localSheetId="0">Лист1!$11:$12</definedName>
    <definedName name="_xlnm.Print_Area" localSheetId="0">Лист1!$A$1:$D$267</definedName>
  </definedNames>
  <calcPr calcId="162913"/>
</workbook>
</file>

<file path=xl/calcChain.xml><?xml version="1.0" encoding="utf-8"?>
<calcChain xmlns="http://schemas.openxmlformats.org/spreadsheetml/2006/main">
  <c r="C38" i="1" l="1"/>
  <c r="D143" i="1"/>
  <c r="C143" i="1"/>
  <c r="C258" i="1"/>
  <c r="D259" i="1"/>
  <c r="D258" i="1" s="1"/>
  <c r="C259" i="1"/>
  <c r="D256" i="1" l="1"/>
  <c r="C256" i="1"/>
  <c r="D172" i="1" l="1"/>
  <c r="D169" i="1" s="1"/>
  <c r="C172" i="1"/>
  <c r="C169" i="1" s="1"/>
  <c r="C156" i="1"/>
  <c r="C153" i="1" s="1"/>
  <c r="D156" i="1"/>
  <c r="D153" i="1" s="1"/>
  <c r="C108" i="1" l="1"/>
  <c r="C100" i="1"/>
  <c r="D89" i="1"/>
  <c r="D73" i="1"/>
  <c r="D244" i="1" l="1"/>
  <c r="D188" i="1"/>
  <c r="D100" i="1"/>
  <c r="D94" i="1"/>
  <c r="D46" i="1" l="1"/>
  <c r="D241" i="1"/>
  <c r="D108" i="1"/>
  <c r="D78" i="1"/>
  <c r="D76" i="1" s="1"/>
  <c r="D66" i="1"/>
  <c r="D38" i="1" l="1"/>
  <c r="D25" i="1" l="1"/>
  <c r="D27" i="1"/>
  <c r="C244" i="1" l="1"/>
  <c r="C209" i="1" l="1"/>
  <c r="C188" i="1" l="1"/>
  <c r="C83" i="1"/>
  <c r="C27" i="1"/>
  <c r="C177" i="1" l="1"/>
  <c r="C174" i="1" s="1"/>
  <c r="D252" i="1" l="1"/>
  <c r="C252" i="1"/>
  <c r="C241" i="1" l="1"/>
  <c r="C236" i="1" s="1"/>
  <c r="C234" i="1" s="1"/>
  <c r="D49" i="1" l="1"/>
  <c r="C50" i="1"/>
  <c r="C49" i="1" s="1"/>
  <c r="D175" i="1" l="1"/>
  <c r="C226" i="1" l="1"/>
  <c r="C218" i="1" s="1"/>
  <c r="C254" i="1"/>
  <c r="C15" i="1"/>
  <c r="C14" i="1" s="1"/>
  <c r="C25" i="1"/>
  <c r="C29" i="1"/>
  <c r="C31" i="1"/>
  <c r="C35" i="1"/>
  <c r="C34" i="1" s="1"/>
  <c r="C40" i="1"/>
  <c r="C44" i="1"/>
  <c r="C46" i="1"/>
  <c r="C61" i="1"/>
  <c r="C53" i="1" s="1"/>
  <c r="C66" i="1"/>
  <c r="C65" i="1" s="1"/>
  <c r="C73" i="1"/>
  <c r="C71" i="1" s="1"/>
  <c r="C78" i="1"/>
  <c r="C76" i="1" s="1"/>
  <c r="C89" i="1"/>
  <c r="C94" i="1"/>
  <c r="C105" i="1"/>
  <c r="C110" i="1"/>
  <c r="C113" i="1"/>
  <c r="C118" i="1"/>
  <c r="C123" i="1"/>
  <c r="C127" i="1"/>
  <c r="C135" i="1"/>
  <c r="D177" i="1"/>
  <c r="D174" i="1" s="1"/>
  <c r="D226" i="1"/>
  <c r="D218" i="1" s="1"/>
  <c r="D105" i="1"/>
  <c r="D110" i="1"/>
  <c r="D113" i="1"/>
  <c r="D118" i="1"/>
  <c r="D123" i="1"/>
  <c r="D127" i="1"/>
  <c r="D135" i="1"/>
  <c r="D15" i="1"/>
  <c r="D14" i="1" s="1"/>
  <c r="D29" i="1"/>
  <c r="D31" i="1"/>
  <c r="D35" i="1"/>
  <c r="D34" i="1" s="1"/>
  <c r="D40" i="1"/>
  <c r="D44" i="1"/>
  <c r="D61" i="1"/>
  <c r="D53" i="1" s="1"/>
  <c r="D65" i="1"/>
  <c r="D71" i="1"/>
  <c r="D254" i="1"/>
  <c r="D88" i="1" l="1"/>
  <c r="D87" i="1" s="1"/>
  <c r="C88" i="1"/>
  <c r="C87" i="1" s="1"/>
  <c r="C33" i="1"/>
  <c r="D33" i="1"/>
  <c r="C168" i="1"/>
  <c r="C167" i="1" s="1"/>
  <c r="D43" i="1"/>
  <c r="C24" i="1"/>
  <c r="C23" i="1" s="1"/>
  <c r="D24" i="1"/>
  <c r="D23" i="1" s="1"/>
  <c r="D13" i="1" s="1"/>
  <c r="C43" i="1"/>
  <c r="C13" i="1" l="1"/>
  <c r="C267" i="1"/>
  <c r="D236" i="1" l="1"/>
  <c r="D234" i="1" s="1"/>
  <c r="D168" i="1" s="1"/>
  <c r="D167" i="1" s="1"/>
  <c r="D267" i="1" s="1"/>
</calcChain>
</file>

<file path=xl/sharedStrings.xml><?xml version="1.0" encoding="utf-8"?>
<sst xmlns="http://schemas.openxmlformats.org/spreadsheetml/2006/main" count="523" uniqueCount="519">
  <si>
    <t>Код бюджетной классификации Российской Федерации</t>
  </si>
  <si>
    <t>Наименование доходов</t>
  </si>
  <si>
    <t xml:space="preserve">Сумма, тыс. руб. </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</si>
  <si>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</si>
  <si>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</si>
  <si>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</si>
  <si>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</si>
  <si>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</si>
  <si>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</si>
  <si>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</si>
  <si>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</si>
  <si>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</si>
  <si>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000 1 01 02030 01 0000 110</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</si>
  <si>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</si>
  <si>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</si>
  <si>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</si>
  <si>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</si>
  <si>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</si>
  <si>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</si>
  <si>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</si>
  <si>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</si>
  <si>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</si>
  <si>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</si>
  <si>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</si>
  <si>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</si>
  <si>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000 1 05 00000 00 0000 000</t>
  </si>
  <si>
    <t>НАЛОГИ НА СОВОКУПНЫЙ ДОХОД</t>
  </si>
  <si>
    <t>000 1 05 03000 00 0000 110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</si>
  <si>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</si>
  <si>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</si>
  <si>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</si>
  <si>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</si>
  <si>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</si>
  <si>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</si>
  <si>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000 1 06 06000 00 0000 110</t>
  </si>
  <si>
    <t>Земельный налог</t>
  </si>
  <si>
    <t>000 1 08 00000 00 0000 000</t>
  </si>
  <si>
    <t>ГОСУДАРСТВЕННАЯ ПОШЛИНА</t>
  </si>
  <si>
    <t>000 1 08 03010 01 0000 110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</si>
  <si>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</si>
  <si>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000 1 11 00000 00 0000 000</t>
  </si>
  <si>
    <t>ДОХОДЫ ОТ ИСПОЛЬЗОВАНИЯ ИМУЩЕСТВА, НАХОДЯЩЕГОСЯ В ГОСУДАРСТВЕННОЙ И МУНИЦИПАЛЬНОЙ СОБСТВЕННОСТИ</t>
  </si>
  <si>
    <t>000 1 11 07000 00 0000 120</t>
  </si>
  <si>
    <t>Платежи от государственных и муниципальных унитарных предприятий</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</si>
  <si>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</si>
  <si>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</si>
  <si>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</si>
  <si>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</si>
  <si>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000 1 12 01010 01 0000 120</t>
  </si>
  <si>
    <t>Плата за выбросы загрязняющих веществ в атмосферный воздух стационарными объектами</t>
  </si>
  <si>
    <t>000 1 12 01030 01 0000 120</t>
  </si>
  <si>
    <t>Плата за сбросы загрязняющих веществ в водные объекты</t>
  </si>
  <si>
    <t>000 1 13 00000 00 0000 000</t>
  </si>
  <si>
    <t>ДОХОДЫ ОТ ОКАЗАНИЯ ПЛАТНЫХ УСЛУГ (РАБОТ) И КОМПЕНСАЦИИ ЗАТРАТ ГОСУДАРСТВА</t>
  </si>
  <si>
    <t>000 1 14 00000 00 0000 000</t>
  </si>
  <si>
    <t>ДОХОДЫ ОТ ПРОДАЖИ МАТЕРИАЛЬНЫХ И НЕМАТЕРИАЛЬНЫХ АКТИВОВ</t>
  </si>
  <si>
    <t>000 1 16 00000 00 0000 000</t>
  </si>
  <si>
    <t>ШТРАФЫ, САНКЦИИ, ВОЗМЕЩЕНИЕ УЩЕРБА</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</si>
  <si>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</si>
  <si>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</si>
  <si>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</si>
  <si>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</si>
  <si>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Субсидии бюджетам бюджетной системы Российской Федерации (межбюджетные субсидии)</t>
  </si>
  <si>
    <t>000 2 04 00000 00 0000 000</t>
  </si>
  <si>
    <t>БЕЗВОЗМЕЗДНЫЕ ПОСТУПЛЕНИЯ ОТ НЕГОСУДАРСТВЕННЫХ ОРГАНИЗАЦИЙ</t>
  </si>
  <si>
    <t>000 2 07 00000 00 0000 000</t>
  </si>
  <si>
    <t>ПРОЧИЕ БЕЗВОЗМЕЗДНЫЕ ПОСТУПЛЕНИЯ</t>
  </si>
  <si>
    <t>ИТОГО</t>
  </si>
  <si>
    <t>000 2 02 20000 00 0000 150</t>
  </si>
  <si>
    <t>000 2 02 30000 00 0000 150</t>
  </si>
  <si>
    <t xml:space="preserve">Плата за размещение отходов производства </t>
  </si>
  <si>
    <t>000 1 12 01041 01 0000 120</t>
  </si>
  <si>
    <t>000 1 03 02231 01 0000 110</t>
  </si>
  <si>
    <t>000 1 03 02241 01 0000 110</t>
  </si>
  <si>
    <t>000 1 03 02251 01 0000 110</t>
  </si>
  <si>
    <t>000 1 16 11064 01 0000 140</t>
  </si>
  <si>
    <t>000 1 16 02020 02 0000 140</t>
  </si>
  <si>
    <t>000 1 16 01053 01 0000 140</t>
  </si>
  <si>
    <t>000 1 16 01063 01 0000 140</t>
  </si>
  <si>
    <t>000 1 16 01073 01 0000 140</t>
  </si>
  <si>
    <t>000 1 16 01083 01 0000 140</t>
  </si>
  <si>
    <t>000 1 16 01133 01 0000 140</t>
  </si>
  <si>
    <t>000 1 16 01143 01 0000 140</t>
  </si>
  <si>
    <t>000 1 16 01153 01 0000 140</t>
  </si>
  <si>
    <t>000 1 16 01173 01 0000 140</t>
  </si>
  <si>
    <t>000 1 16 01193 01 0000 140</t>
  </si>
  <si>
    <t>000 1 16 01203 01 0000 140</t>
  </si>
  <si>
    <t>000 1 16 01000 01 0000 140</t>
  </si>
  <si>
    <t>Административные штрафы, установленные Кодексом Российской Федерации об административных правонарушениях</t>
  </si>
  <si>
    <t>000 1 03 02261 01 0000 110</t>
  </si>
  <si>
    <t>000 1 01 02080 01 0000 110</t>
  </si>
  <si>
    <t>000 1 05 01000 00 0000 110</t>
  </si>
  <si>
    <t>Налоги, взимаемые с применением упрощенной системы налогообложения</t>
  </si>
  <si>
    <t>000 1 05 01011 01 0000 110</t>
  </si>
  <si>
    <t>000 1 05 01010 01 0000 110</t>
  </si>
  <si>
    <t>Налог, взимаемый с налогоплательщиков, выбравших в качестве объекта налогообложения доходы</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</si>
  <si>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</si>
  <si>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</si>
  <si>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000 1 17 00000 00 0000 000</t>
  </si>
  <si>
    <t>ПРОЧИЕ НЕНАЛОГОВЫЕ ДОХОДЫ</t>
  </si>
  <si>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1"/>
        <rFont val="Times New Roman"/>
        <family val="1"/>
        <charset val="204"/>
      </rPr>
      <t>(штрафы за незаконное привлечение к трудовой деятельности либо выполнению работ или оказанию услуг государственного или муниципального служащего либо бывшего государственного или муниципального служащего)</t>
    </r>
  </si>
  <si>
    <t>000 1 05 04060 02 0000 110</t>
  </si>
  <si>
    <t>Налог, взимаемый в связи с применением патентной системы налогообложения, зачисляемый в бюджеты муниципальных округов</t>
  </si>
  <si>
    <t>000 1 06 01020 14 0000 110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</si>
  <si>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</si>
  <si>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Земельный налог с организаций, обладающих земельным участком, расположенным в границах муниципальных округов</t>
  </si>
  <si>
    <t>000 1 06 06032 14 0000 110</t>
  </si>
  <si>
    <t>000 1 06 06042 14 0000 110</t>
  </si>
  <si>
    <t>Земельный налог с физических лиц, обладающих земельным участком, расположенным в границах муниципальных округов</t>
  </si>
  <si>
    <t>000 1 11 05012 14 0000 120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</si>
  <si>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</si>
  <si>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000 1 11 05024 14 0000 120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</si>
  <si>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</si>
  <si>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муниципальных округов (за исключением земельных участков)</t>
  </si>
  <si>
    <t>000 1 11 05074 14 0000 120</t>
  </si>
  <si>
    <t>000 1 11 07014 14 0000 120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</si>
  <si>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</si>
  <si>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</si>
  <si>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000 1 11 09044 14 0000 120</t>
  </si>
  <si>
    <t>000 1 11 09080 14 0000 120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</si>
  <si>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</si>
  <si>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 xml:space="preserve">Прочие доходы от оказания платных услуг (работ) получателями средств бюджетов муниципальных округов </t>
  </si>
  <si>
    <t>000 1 13 01994 14 0000 130</t>
  </si>
  <si>
    <r>
      <t xml:space="preserve">Прочие доходы от компенсации затрат бюджетов муниципальных округов </t>
    </r>
    <r>
      <rPr>
        <i/>
        <sz val="11"/>
        <rFont val="Times New Roman"/>
        <family val="1"/>
        <charset val="204"/>
      </rPr>
      <t xml:space="preserve">(прочие доходы от компенсации затрат бюджета)  </t>
    </r>
  </si>
  <si>
    <t>Прочие доходы от компенсации затрат бюджетов муниципальных округов</t>
  </si>
  <si>
    <t>000 1 13 02994 14 0000 130</t>
  </si>
  <si>
    <r>
      <t xml:space="preserve">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r>
    <r>
      <rPr>
        <i/>
        <sz val="11"/>
        <rFont val="Times New Roman"/>
        <family val="1"/>
        <charset val="204"/>
      </rPr>
      <t>(платежи в рассрочку от реализации объектов субъектам малого и среднего предпринимательства на условиях преимущественного права выкупа по договорам, заключенным в предыдущие годы)</t>
    </r>
  </si>
  <si>
    <t>000 1 14 02043 14 0000 410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</si>
  <si>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</si>
  <si>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</si>
  <si>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</si>
  <si>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</si>
  <si>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r>
      <t xml:space="preserve">Доходы от приватизации имущества, находящегося в собственности муниципальных округов, в части приватизации нефинансовых активов имущества казны </t>
    </r>
    <r>
      <rPr>
        <i/>
        <sz val="11"/>
        <rFont val="Times New Roman"/>
        <family val="1"/>
        <charset val="204"/>
      </rPr>
      <t>(доходы от приватизации с торгов нежилых помещений (зданий, сооружений))</t>
    </r>
  </si>
  <si>
    <t>000 1 14 13040 14 0000 410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</si>
  <si>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</si>
  <si>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</si>
  <si>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000 1 16 07010 14 0000 140</t>
  </si>
  <si>
    <t>000 1 16 09040 14 0000 140</t>
  </si>
  <si>
    <t>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</si>
  <si>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Инициативные платежи, зачисляемые в бюджеты муниципальных округов</t>
  </si>
  <si>
    <t>000 1 17 15020 14 0000 150</t>
  </si>
  <si>
    <t>000 2 04 04020 14 0000 150</t>
  </si>
  <si>
    <t>Поступления от денежных пожертвований, предоставляемых негосударственными организациями получателям средств бюджетов муниципальных округов</t>
  </si>
  <si>
    <t>Поступления от денежных пожертвований, предоставляемых физическими лицами получателям средств бюджетов муниципальных округов</t>
  </si>
  <si>
    <t>000 2 07 04020 14 0000 150</t>
  </si>
  <si>
    <t>000 2 02 25304 14 0000 150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</si>
  <si>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</si>
  <si>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000 2 02 29999 14 0000 150</t>
  </si>
  <si>
    <t>Прочие субсидии бюджетам муниципальных округов</t>
  </si>
  <si>
    <t>000 2 02 30029 14 0000 150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</si>
  <si>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</si>
  <si>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000 2 02 35082 14 0000 150</t>
  </si>
  <si>
    <t>Субвенции бюджетам муниципальных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</si>
  <si>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</si>
  <si>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</si>
  <si>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</si>
  <si>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000 2 02 35303 14 0000 150</t>
  </si>
  <si>
    <t>000 2 02 35930 14 0000 150</t>
  </si>
  <si>
    <t>Субвенции бюджетам муниципальных округов на государственную регистрацию актов гражданского состояния</t>
  </si>
  <si>
    <t>000 2 02 39999 14 0000 150</t>
  </si>
  <si>
    <r>
      <t>Прочие субвенции бюджетам муниципальных округов (</t>
    </r>
    <r>
      <rPr>
        <i/>
        <sz val="11"/>
        <rFont val="Times New Roman"/>
        <family val="1"/>
        <charset val="204"/>
      </rPr>
      <t>на осуществление государственных полномочий по созданию, исполнению полномочий и обеспечению деятельности комиссий по делам несовершеннолетних)</t>
    </r>
  </si>
  <si>
    <r>
      <t>Прочие субвенции бюджетам муниципальных округов (</t>
    </r>
    <r>
      <rPr>
        <i/>
        <sz val="11"/>
        <rFont val="Times New Roman"/>
        <family val="1"/>
        <charset val="204"/>
      </rPr>
      <t>на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r>
  </si>
  <si>
    <r>
      <t xml:space="preserve">Прочие субвенции бюджетам муниципальных округов </t>
    </r>
    <r>
      <rPr>
        <i/>
        <sz val="11"/>
        <rFont val="Times New Roman"/>
        <family val="1"/>
        <charset val="204"/>
      </rPr>
      <t>(на осуществление государственных полномочий по обеспечению благоустроенными жилыми помещениями специализированного жилищного фонда детей-сирот, детей, оставшихся без попечения родителей, лиц из их числа по договорам найма специализированных жилых помещений за счет средств областного бюджета Тверской области)</t>
    </r>
  </si>
  <si>
    <r>
      <t xml:space="preserve">Прочие субсидии бюджетам муниципальных  округов </t>
    </r>
    <r>
      <rPr>
        <i/>
        <sz val="11"/>
        <rFont val="Times New Roman"/>
        <family val="1"/>
        <charset val="204"/>
      </rPr>
      <t>(на организацию отдыха детей в каникулярное время)</t>
    </r>
  </si>
  <si>
    <r>
      <t xml:space="preserve">Прочие субсидии бюджетам муниципальных округов </t>
    </r>
    <r>
      <rPr>
        <i/>
        <sz val="11"/>
        <rFont val="Times New Roman"/>
        <family val="1"/>
        <charset val="204"/>
      </rPr>
      <t>(на организацию участия детей и подростков в социально значимых региональных проектах)</t>
    </r>
  </si>
  <si>
    <t>000 1 16 11050 01 0000 140</t>
  </si>
  <si>
    <r>
      <t xml:space="preserve">Прочие субсидии бюджетам муниципальных округов </t>
    </r>
    <r>
      <rPr>
        <i/>
        <sz val="11"/>
        <rFont val="Times New Roman"/>
        <family val="1"/>
        <charset val="204"/>
      </rPr>
      <t>(на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r>
  </si>
  <si>
    <r>
      <t xml:space="preserve">Прочие субвенции бюджетам муниципальных округов </t>
    </r>
    <r>
      <rPr>
        <i/>
        <sz val="11"/>
        <rFont val="Times New Roman"/>
        <family val="1"/>
        <charset val="204"/>
      </rPr>
      <t>(на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t>
    </r>
  </si>
  <si>
    <t>000 1 01 02040 01 0000 110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</si>
  <si>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</si>
  <si>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000 2 02 20216 14 0000 150</t>
  </si>
  <si>
    <r>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r>
    <r>
      <rPr>
        <i/>
        <sz val="11"/>
        <rFont val="Times New Roman"/>
        <family val="1"/>
        <charset val="204"/>
      </rPr>
      <t xml:space="preserve"> (на капитальный ремонт и ремонт дворовых территорий многоквартирных домов, проездов к дворовым территориям многоквартирных домов населенных пунктов)</t>
    </r>
  </si>
  <si>
    <r>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r>
    <r>
      <rPr>
        <i/>
        <sz val="11"/>
        <rFont val="Times New Roman"/>
        <family val="1"/>
        <charset val="204"/>
      </rPr>
      <t>(на капитальный ремонт и ремонт улично-дорожной сети муниципальных образований Тверской области)</t>
    </r>
  </si>
  <si>
    <r>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r>
    <r>
      <rPr>
        <i/>
        <sz val="11"/>
        <rFont val="Times New Roman"/>
        <family val="1"/>
        <charset val="204"/>
      </rPr>
      <t>(на проведение мероприятий в целях обеспечения безопасности дорожного движения на автомобильных дорогах общего пользования местного значения)</t>
    </r>
  </si>
  <si>
    <t>000 2 02 25599 14 0000 150</t>
  </si>
  <si>
    <t>Субсидии бюджетам муниципальных округов на подготовку проектов межевания земельных участков и на проведение кадастровых работ</t>
  </si>
  <si>
    <t>000 2 02 35118 14 0000 150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</si>
  <si>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</si>
  <si>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</si>
  <si>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000 2 02 35179 14 0000 150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</si>
  <si>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</si>
  <si>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Прочие субвенции бюджетам муниципальных округов</t>
  </si>
  <si>
    <t>182 1 01 02130 01 0000 110</t>
  </si>
  <si>
    <t>182 1 01 02140 01 0000 110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</si>
  <si>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</si>
  <si>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</si>
  <si>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</si>
  <si>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</si>
  <si>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000 1 17 15020 14 9050 150</t>
  </si>
  <si>
    <t>000 1 17 15020 14 9053 150</t>
  </si>
  <si>
    <t>000 1 17 15020 14 9054 150</t>
  </si>
  <si>
    <t>000 1 17 15020 14 9055 150</t>
  </si>
  <si>
    <t>000 1 17 15020 14 9056 150</t>
  </si>
  <si>
    <t>000 1 17 15020 14 9057 150</t>
  </si>
  <si>
    <t>000 1 17 15020 14 9068 150</t>
  </si>
  <si>
    <t>000 1 17 15020 14 9072 150</t>
  </si>
  <si>
    <t xml:space="preserve">000 2 02 29999 14 2253 150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</si>
  <si>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</si>
  <si>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r>
      <t xml:space="preserve">Прочие субсидии бюджетам муниципальных округов </t>
    </r>
    <r>
      <rPr>
        <i/>
        <sz val="11"/>
        <rFont val="Times New Roman"/>
        <family val="1"/>
        <charset val="204"/>
      </rPr>
      <t>(на поддержку обустройства мест массового отдыха населения (городских парков))</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</si>
  <si>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"Благоустройство дворовой территории по адресу: Тверская область, город Ржев,улица Игоря Верещагина,дом 9")</t>
    </r>
  </si>
  <si>
    <r>
      <t>Инициативные платежи, зачисляемые в бюджеты муниципальных округов</t>
    </r>
    <r>
      <rPr>
        <i/>
        <sz val="11"/>
        <rFont val="Times New Roman"/>
        <family val="1"/>
        <charset val="204"/>
      </rPr>
      <t xml:space="preserve"> (на реализацию программы по поддержке местных инициатив в Тверской области "Устройство наружной канализационной сети с подключением многоквартирного дома, расположенного по адресу: Тверская область, город Ржев,улица Володарского, дом 74")</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</si>
  <si>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кресел театральных в Концертный зал МУДО "Детская музыкальная школа №1 им.Я.И.Гуревича" Ржевского муниципального округа по адресу: Тверская обл., г. Ржев, ул. Ленина,д.11")</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</si>
  <si>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трактора "Беларус-82.1" (или эквивалента) с навесным оборудованием: щетка, отвал, ковш для нужд Ржевского муниципального округа")</t>
    </r>
  </si>
  <si>
    <r>
      <t>Инициативные платежи, зачисляемые в бюджеты муниципальных округов</t>
    </r>
    <r>
      <rPr>
        <i/>
        <sz val="11"/>
        <rFont val="Times New Roman"/>
        <family val="1"/>
        <charset val="204"/>
      </rPr>
      <t xml:space="preserve"> (на на реализацию программы по поддержке местных инициатив в Тверской области "Приобретение трактора "Беларус -82.1" (или эквивалента) с навесным оборудованием : щетка, отвал, ковш, погрузчик для нужд Ржевского муниципального округа")</t>
    </r>
  </si>
  <si>
    <r>
      <t>Инициативные платежи, зачисляемые в бюджеты муниципальных округов</t>
    </r>
    <r>
      <rPr>
        <i/>
        <sz val="11"/>
        <rFont val="Times New Roman"/>
        <family val="1"/>
        <charset val="204"/>
      </rPr>
      <t xml:space="preserve"> (на реализацию программы по поддержке местных инициатив в Тверской области "Приобретение минитрактора Zim Ani TC102HV(или эквивалента) для нужд Ржевского муниципального округа")</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</si>
  <si>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напольного покрытия татами для тхеквондо для МБУ ДО "КСШОР №1" Ржевского муниципального округа")</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</si>
  <si>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"Устройство детской площаки в д. Медведево Ржевского муниципального округа")</t>
    </r>
  </si>
  <si>
    <t>000 2 02 25555 14 0000 150</t>
  </si>
  <si>
    <t>Субсидии бюджетам муниципальных округов на реализацию программ формирования современной городской среды</t>
  </si>
  <si>
    <t>000 2 02 29999 14 9000 150</t>
  </si>
  <si>
    <r>
      <t xml:space="preserve">Прочие субсидии бюджетам муниципальных округов </t>
    </r>
    <r>
      <rPr>
        <i/>
        <sz val="11"/>
        <rFont val="Times New Roman"/>
        <family val="1"/>
        <charset val="204"/>
      </rPr>
      <t>(на реализацию программ по поддержке местных инициатив в Тверской области)</t>
    </r>
  </si>
  <si>
    <t>000 2 02 29999 14 9054 150</t>
  </si>
  <si>
    <t>000 2 02 29999 14 9055 150</t>
  </si>
  <si>
    <t>000 2 02 29999 14 9056 150</t>
  </si>
  <si>
    <t>000 2 02 29999 14 9057 150</t>
  </si>
  <si>
    <t>000 2 02 29999 14 9068 150</t>
  </si>
  <si>
    <t>000 2 02 29999 14 9072 150</t>
  </si>
  <si>
    <t>000 2 02 20077 14 0000 150</t>
  </si>
  <si>
    <t xml:space="preserve">000 2 02 29999 14 2045 150 </t>
  </si>
  <si>
    <t>000 2 02 29999 14 2222 150</t>
  </si>
  <si>
    <t>000 2 02 25467 14 0000 150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</si>
  <si>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</si>
  <si>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000 2 02 29999 14 2243 150</t>
  </si>
  <si>
    <r>
      <t xml:space="preserve">Доходы от приватизации имущества, находящегося в собственности муниципальных округов, в части приватизации нефинансовых активов имущества казны </t>
    </r>
    <r>
      <rPr>
        <i/>
        <sz val="11"/>
        <rFont val="Times New Roman"/>
        <family val="1"/>
        <charset val="204"/>
      </rPr>
      <t>(доходы от приватизации с торгов земельных участков)</t>
    </r>
  </si>
  <si>
    <t>000 1 14 13040 14 0060 410</t>
  </si>
  <si>
    <t>Субсидии бюджетам муниципальных округов на софинансирование капитальных вложений в объекты муниципальной собственности</t>
  </si>
  <si>
    <r>
      <t xml:space="preserve">Прочие субвенции бюджетам муниципальных округов </t>
    </r>
    <r>
      <rPr>
        <i/>
        <sz val="11"/>
        <rFont val="Times New Roman"/>
        <family val="1"/>
        <charset val="204"/>
      </rPr>
      <t>(на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</si>
  <si>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трактора "Беларус -82.1" (или эквивалента) с навесным оборудованием : щетка, отвал, ковш, погрузчик для нужд Ржевского муниципального округа")</t>
    </r>
  </si>
  <si>
    <r>
      <t xml:space="preserve">Прочие субсидии бюджетам муниципальных округов </t>
    </r>
    <r>
      <rPr>
        <i/>
        <sz val="11"/>
        <rFont val="Times New Roman"/>
        <family val="1"/>
        <charset val="204"/>
      </rPr>
      <t xml:space="preserve">(на реализацию программы по поддержке местных инициатив в Тверской области "Приобретение минитрактора Zim Ani TC102HV(или эквивалента) для нужд Ржевского муниципального округа") </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</si>
  <si>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напольного покрытия татами для тхеквондо для МБУ ДО "КСШОР №1" Ржевского муниципального округа")</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</si>
  <si>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"Устройство детской площадки в д. Медведево Ржевского муниципального округа")</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</si>
  <si>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кресел театральных в Концертный зал МУДО "Детская музыкальная школа №1 им.Я.И.Гуревича" Ржевского муниципального округа по адресу: Тверская обл., г. Ржев, ул. Ленина,д.11")</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</si>
  <si>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трактора "Беларус-82.1" (или эквивалента) с навесным оборудованием: щетка, отвал, ковш для нужд Ржевского муниципального округа")</t>
    </r>
  </si>
  <si>
    <r>
      <t>Прочие субсидии бюджетам муниципальных округов</t>
    </r>
    <r>
      <rPr>
        <i/>
        <sz val="11"/>
        <rFont val="Times New Roman"/>
        <family val="1"/>
        <charset val="204"/>
      </rPr>
      <t xml:space="preserve"> (на укрепление материально-технической базы муниципальных спортивных школ)</t>
    </r>
  </si>
  <si>
    <r>
      <t xml:space="preserve">Прочие субсидии бюджетам муниципальных округов </t>
    </r>
    <r>
      <rPr>
        <i/>
        <sz val="11"/>
        <rFont val="Times New Roman"/>
        <family val="1"/>
        <charset val="204"/>
      </rPr>
      <t>(на приобретение и установку плоскостных спортивных сооружений и оборудования на плоскостные спортивные сооружения на территории Тверской области)</t>
    </r>
  </si>
  <si>
    <r>
      <t xml:space="preserve">Прочие субсидии бюджетам муниципальных округов </t>
    </r>
    <r>
      <rPr>
        <i/>
        <sz val="11"/>
        <rFont val="Times New Roman"/>
        <family val="1"/>
        <charset val="204"/>
      </rPr>
      <t>(на развитие материально-технической базы редакций районных и городских газет)</t>
    </r>
  </si>
  <si>
    <r>
      <t xml:space="preserve">Прочие субсидии бюджетам муниципальных округов </t>
    </r>
    <r>
      <rPr>
        <i/>
        <sz val="11"/>
        <rFont val="Times New Roman"/>
        <family val="1"/>
        <charset val="204"/>
      </rPr>
      <t>(на обеспечение жильем молодых семей без привлечения средств федерального бюджета)</t>
    </r>
  </si>
  <si>
    <r>
      <t xml:space="preserve">Прочие субсидии бюджетам муниципальных округов </t>
    </r>
    <r>
      <rPr>
        <i/>
        <sz val="11"/>
        <rFont val="Times New Roman"/>
        <family val="1"/>
        <charset val="204"/>
      </rPr>
      <t>(на обеспечение жилыми помещениями малоимущих многодетных семей, нуждающихся в жилых помещениях)</t>
    </r>
  </si>
  <si>
    <r>
      <rPr>
        <sz val="11"/>
        <rFont val="Times New Roman"/>
        <family val="1"/>
        <charset val="204"/>
      </rPr>
      <t xml:space="preserve">Прочие субсидии бюджетам муниципальных округов </t>
    </r>
    <r>
      <rPr>
        <i/>
        <sz val="11"/>
        <rFont val="Times New Roman"/>
        <family val="1"/>
        <charset val="204"/>
      </rPr>
      <t>(на поддержку редакций районных и городских газет)</t>
    </r>
  </si>
  <si>
    <r>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r>
    <r>
      <rPr>
        <i/>
        <sz val="11"/>
        <rFont val="Times New Roman"/>
        <family val="1"/>
        <charset val="204"/>
      </rPr>
      <t>(государственная пошлина, уплачиваемая при обращении в суды)</t>
    </r>
  </si>
  <si>
    <r>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r>
    <r>
      <rPr>
        <i/>
        <sz val="11"/>
        <rFont val="Times New Roman"/>
        <family val="1"/>
        <charset val="204"/>
      </rPr>
      <t>(государственная пошлина, уплачиваемая на основании судебных актов по результатам рассмотрения дел по существу)</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</si>
  <si>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1"/>
        <rFont val="Times New Roman"/>
        <family val="1"/>
        <charset val="204"/>
      </rPr>
      <t>(штрафы за незаконную продажу товаров (иных вещей), свободная реализация которых запрещена или ограничена)</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</si>
  <si>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1"/>
        <rFont val="Times New Roman"/>
        <family val="1"/>
        <charset val="204"/>
      </rPr>
      <t>(штрафы за невыполнение требований и мероприятий в области гражданской обороны)</t>
    </r>
  </si>
  <si>
    <r>
      <t xml:space="preserve">Прочие субсидии бюджетам муниципальных округов </t>
    </r>
    <r>
      <rPr>
        <i/>
        <sz val="11"/>
        <rFont val="Times New Roman"/>
        <family val="1"/>
        <charset val="204"/>
      </rPr>
      <t>(на проведение капитального ремонта объектов теплоэнергетических комплексов муниципальных образований Тверской области)</t>
    </r>
  </si>
  <si>
    <t>000 1 17 15020 14 9076 150</t>
  </si>
  <si>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Автогрейдера АГ-140 (или эквивалент) для нужд Ржевского муниципального округа")</t>
    </r>
  </si>
  <si>
    <t>000 2 02 25497 14 0000 150</t>
  </si>
  <si>
    <t>000 2 02 25519 14 0000 150</t>
  </si>
  <si>
    <t>000 2 02 29999 14 2191 150</t>
  </si>
  <si>
    <t>Прочие субсидии бюджетам городских округов (на укрепление материально-технической базы муниципальных организаций отдыха и оздоровления детей)</t>
  </si>
  <si>
    <t>000 2 02 49999 14 0000 150</t>
  </si>
  <si>
    <t>Прочие межбюджетные трансферты, передаваемые бюджетам муниципальных округов</t>
  </si>
  <si>
    <t>000 2 02 40000 00 0000 150</t>
  </si>
  <si>
    <t>000 2 02 20216 14 2179 150</t>
  </si>
  <si>
    <r>
      <t xml:space="preserve">Прочие межбюджетные трансферты, передаваемые бюджетам муниципальных округов </t>
    </r>
    <r>
      <rPr>
        <i/>
        <sz val="11"/>
        <rFont val="Times New Roman"/>
        <family val="1"/>
        <charset val="204"/>
      </rPr>
      <t>(на реализацию мероприятий по обращениям, поступающим к депутатам Законодательного Собрания Тверской области в рамках реализации программ поддержки местных инициатив)</t>
    </r>
  </si>
  <si>
    <t xml:space="preserve"> </t>
  </si>
  <si>
    <t>000 1 11 01040 14 0000 120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</si>
  <si>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муниципальных округов</t>
  </si>
  <si>
    <t>000 1 11 05092 14 0000 120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</si>
  <si>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</si>
  <si>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000 1 14 06024 14 0000 430</t>
  </si>
  <si>
    <t>000 1 14 13040 14 0080 410</t>
  </si>
  <si>
    <r>
      <t xml:space="preserve">Доходы от приватизации имущества, находящегося в собственности муниципальных округов, в части приватизации нефинансовых активов имущества казны </t>
    </r>
    <r>
      <rPr>
        <i/>
        <sz val="11"/>
        <rFont val="Times New Roman"/>
        <family val="1"/>
        <charset val="204"/>
      </rPr>
      <t>(доходы от приватизации объектов на условиях преимущественного права выкупа субъектами малого и среднего предпринимательства)</t>
    </r>
  </si>
  <si>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</si>
  <si>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000 1 14 06312 14 0000 430</t>
  </si>
  <si>
    <t>000 1 16 07090 14 0000 140</t>
  </si>
  <si>
    <t xml:space="preserve">Иные штрафы,неустойки,пени,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</si>
  <si>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r>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r>
    <r>
      <rPr>
        <i/>
        <sz val="11"/>
        <rFont val="Times New Roman"/>
        <family val="1"/>
        <charset val="204"/>
      </rPr>
      <t>(пени, уплаченные по договорам аренды имущества, составляющего казну муниципальных округов (за исключением земельных участков)</t>
    </r>
  </si>
  <si>
    <r>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r>
    <r>
      <rPr>
        <i/>
        <sz val="11"/>
        <rFont val="Times New Roman"/>
        <family val="1"/>
        <charset val="204"/>
      </rPr>
      <t>(пени, уплаченные по договорам аренды, а также по договорам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r>
  </si>
  <si>
    <t>Субсидия бюджетам городских округов на поддержку отрасли культуры</t>
  </si>
  <si>
    <t>000 2 02 29999 14 9050 150</t>
  </si>
  <si>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"Благоустройство дворовой территории по адресу: Тверская область, город Ржев,улица Игоря Верещагина,дом 9")</t>
    </r>
  </si>
  <si>
    <t>000 2 02 29999 14 9076 150</t>
  </si>
  <si>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Автогрейдера АГ-140 (или эквивалента) для нужд Ржевского муниципального округа")</t>
    </r>
  </si>
  <si>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округам</t>
  </si>
  <si>
    <t>000 2 02 29999 14 2043 150</t>
  </si>
  <si>
    <r>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r>
    <r>
      <rPr>
        <i/>
        <sz val="11"/>
        <rFont val="Times New Roman"/>
        <family val="1"/>
        <charset val="204"/>
      </rPr>
      <t>(на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r>
  </si>
  <si>
    <r>
      <t>Прочие субсидии бюджетам муниципальных округов (</t>
    </r>
    <r>
      <rPr>
        <i/>
        <sz val="11"/>
        <rFont val="Times New Roman"/>
        <family val="1"/>
        <charset val="204"/>
      </rPr>
      <t>на реализацию Закона Тверской области от 16.02.2009 №7-ЗО "О статусе города Тверской области, удостоенного почетного звания Российской Федерации "Город воинской славы"")</t>
    </r>
  </si>
  <si>
    <r>
      <t xml:space="preserve">Прочие межбюджетные трансферты, передаваемые бюджетам муниципальных округов </t>
    </r>
    <r>
      <rPr>
        <i/>
        <sz val="11"/>
        <rFont val="Times New Roman"/>
        <family val="1"/>
        <charset val="204"/>
      </rPr>
      <t>(на содействие развитию малого и среднего предпринимательства в сфере туризма)</t>
    </r>
  </si>
  <si>
    <r>
      <t xml:space="preserve">Прочие межбюджетные трансферты, передаваемые бюджетам муниципальных округов </t>
    </r>
    <r>
      <rPr>
        <i/>
        <sz val="11"/>
        <rFont val="Times New Roman"/>
        <family val="1"/>
        <charset val="204"/>
      </rPr>
      <t>(на реализацию проектов в рамках поддержки школьных инициатив Тверской области ("Зона коллективной работы" МОУ "Становская СОШ" Ржевского района Тверской области)</t>
    </r>
  </si>
  <si>
    <r>
      <t xml:space="preserve">Прочие межбюджетные трансферты, передаваемые бюджетам муниципальных округов </t>
    </r>
    <r>
      <rPr>
        <i/>
        <sz val="11"/>
        <rFont val="Times New Roman"/>
        <family val="1"/>
        <charset val="204"/>
      </rPr>
      <t>(на реализацию проектов в рамках поддержки школьных инициатив Тверской области ("Интерактивный музей" МОУ "Лицей №35" города Ржева Тверской области)</t>
    </r>
  </si>
  <si>
    <r>
      <rPr>
        <sz val="11"/>
        <rFont val="Times New Roman"/>
        <family val="1"/>
        <charset val="204"/>
      </rPr>
      <t>Прочие межбюджетные трансферты, передаваемые бюджетам муниципальных округов</t>
    </r>
    <r>
      <rPr>
        <i/>
        <sz val="11"/>
        <rFont val="Times New Roman"/>
        <family val="1"/>
        <charset val="204"/>
      </rPr>
      <t xml:space="preserve"> (на реализацию программы по поддержке местных инициатив в Тверской области "Приобретение кресел театральных в Концертный зал МУДО "Детская музыкальная школа №1 им.Я.И.Гуревича" Ржевского муниципального округа по адресу: Тверская обл., г. Ржев, ул. Ленина,д.11")</t>
    </r>
  </si>
  <si>
    <r>
      <rPr>
        <sz val="11"/>
        <rFont val="Times New Roman"/>
        <family val="1"/>
        <charset val="204"/>
      </rPr>
      <t xml:space="preserve">Прочие межбюджетные трансферты, передаваемые бюджетам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трактора "Беларус-82.1" (или эквивалента) с навесным оборудованием: щетка, отвал, ковш для нужд Ржевского муниципального округа")</t>
    </r>
  </si>
  <si>
    <r>
      <rPr>
        <sz val="11"/>
        <rFont val="Times New Roman"/>
        <family val="1"/>
        <charset val="204"/>
      </rPr>
      <t xml:space="preserve">Прочие межбюджетные трансферты, передаваемые бюджетам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трактора "Беларус -82.1" (или эквивалента) с навесным оборудованием : щетка, отвал, ковш, погрузчик для нужд Ржевского муниципального округа")</t>
    </r>
  </si>
  <si>
    <r>
      <rPr>
        <sz val="11"/>
        <rFont val="Times New Roman"/>
        <family val="1"/>
        <charset val="204"/>
      </rPr>
      <t>Прочие межбюджетные трансферты, передаваемые бюджетам муниципальных округов</t>
    </r>
    <r>
      <rPr>
        <i/>
        <sz val="11"/>
        <rFont val="Times New Roman"/>
        <family val="1"/>
        <charset val="204"/>
      </rPr>
      <t xml:space="preserve"> (на реализацию программы по поддержке местных инициатив в Тверской области "Приобретение напольного покрытия татами для тхеквондо для МБУ ДО "КСШОР №1" Ржевского муниципального округа")</t>
    </r>
  </si>
  <si>
    <r>
      <rPr>
        <sz val="11"/>
        <rFont val="Times New Roman"/>
        <family val="1"/>
        <charset val="204"/>
      </rPr>
      <t>Прочие межбюджетные трансферты, передаваемые бюджетам муниципальных округов</t>
    </r>
    <r>
      <rPr>
        <i/>
        <sz val="11"/>
        <rFont val="Times New Roman"/>
        <family val="1"/>
        <charset val="204"/>
      </rPr>
      <t xml:space="preserve"> (на реализацию программы по поддержке местных инициатив в Тверской области "Устройство детской площадки в д. Медведево Ржевского муниципального округа")</t>
    </r>
  </si>
  <si>
    <t>000 2 02 49999 14 2254 150</t>
  </si>
  <si>
    <r>
      <t xml:space="preserve">Прочие межбюджетные трансферты, передаваемые бюджетам муниципальных округов </t>
    </r>
    <r>
      <rPr>
        <i/>
        <sz val="11"/>
        <rFont val="Times New Roman"/>
        <family val="1"/>
        <charset val="204"/>
      </rPr>
      <t>(на укрепление материально-технической базы муниципальных образовательных организаций в целях осуществления мероприятий по работе с детьми и молодежью, в том числе гражданско-патриотическому воспитанию)</t>
    </r>
  </si>
  <si>
    <r>
      <t xml:space="preserve">000 1 08 03010 01 </t>
    </r>
    <r>
      <rPr>
        <i/>
        <sz val="10"/>
        <rFont val="Times New Roman"/>
        <family val="1"/>
        <charset val="204"/>
      </rPr>
      <t>1050</t>
    </r>
    <r>
      <rPr>
        <sz val="10"/>
        <rFont val="Times New Roman"/>
        <family val="1"/>
        <charset val="204"/>
      </rPr>
      <t xml:space="preserve"> 110</t>
    </r>
  </si>
  <si>
    <r>
      <t xml:space="preserve">000 1 08 03010 01 </t>
    </r>
    <r>
      <rPr>
        <i/>
        <sz val="10"/>
        <rFont val="Times New Roman"/>
        <family val="1"/>
        <charset val="204"/>
      </rPr>
      <t>1060</t>
    </r>
    <r>
      <rPr>
        <sz val="10"/>
        <rFont val="Times New Roman"/>
        <family val="1"/>
        <charset val="204"/>
      </rPr>
      <t xml:space="preserve"> 110</t>
    </r>
  </si>
  <si>
    <r>
      <t xml:space="preserve">000 1 13 02994 14 </t>
    </r>
    <r>
      <rPr>
        <i/>
        <sz val="10"/>
        <rFont val="Times New Roman"/>
        <family val="1"/>
        <charset val="204"/>
      </rPr>
      <t>0030</t>
    </r>
    <r>
      <rPr>
        <sz val="10"/>
        <rFont val="Times New Roman"/>
        <family val="1"/>
        <charset val="204"/>
      </rPr>
      <t xml:space="preserve"> 130</t>
    </r>
  </si>
  <si>
    <r>
      <t xml:space="preserve">000 1 14 02043 14 </t>
    </r>
    <r>
      <rPr>
        <i/>
        <sz val="10"/>
        <rFont val="Times New Roman"/>
        <family val="1"/>
        <charset val="204"/>
      </rPr>
      <t>0010</t>
    </r>
    <r>
      <rPr>
        <sz val="10"/>
        <rFont val="Times New Roman"/>
        <family val="1"/>
        <charset val="204"/>
      </rPr>
      <t xml:space="preserve"> 410</t>
    </r>
  </si>
  <si>
    <r>
      <t xml:space="preserve">000 1 14 13040 14 </t>
    </r>
    <r>
      <rPr>
        <i/>
        <sz val="10"/>
        <rFont val="Times New Roman"/>
        <family val="1"/>
        <charset val="204"/>
      </rPr>
      <t>0050</t>
    </r>
    <r>
      <rPr>
        <sz val="10"/>
        <rFont val="Times New Roman"/>
        <family val="1"/>
        <charset val="204"/>
      </rPr>
      <t xml:space="preserve"> 410</t>
    </r>
  </si>
  <si>
    <r>
      <t xml:space="preserve">000 1 16 01053 01 </t>
    </r>
    <r>
      <rPr>
        <i/>
        <sz val="10"/>
        <rFont val="Times New Roman"/>
        <family val="1"/>
        <charset val="204"/>
      </rPr>
      <t>0027</t>
    </r>
    <r>
      <rPr>
        <sz val="10"/>
        <rFont val="Times New Roman"/>
        <family val="1"/>
        <charset val="204"/>
      </rPr>
      <t xml:space="preserve"> 140</t>
    </r>
  </si>
  <si>
    <r>
      <t xml:space="preserve">000 1 16 01053 01 </t>
    </r>
    <r>
      <rPr>
        <i/>
        <sz val="10"/>
        <rFont val="Times New Roman"/>
        <family val="1"/>
        <charset val="204"/>
      </rPr>
      <t>0035</t>
    </r>
    <r>
      <rPr>
        <sz val="10"/>
        <rFont val="Times New Roman"/>
        <family val="1"/>
        <charset val="204"/>
      </rPr>
      <t xml:space="preserve"> 140</t>
    </r>
  </si>
  <si>
    <r>
      <t xml:space="preserve">000 1 16 01053 01 </t>
    </r>
    <r>
      <rPr>
        <i/>
        <sz val="10"/>
        <rFont val="Times New Roman"/>
        <family val="1"/>
        <charset val="204"/>
      </rPr>
      <t>0059</t>
    </r>
    <r>
      <rPr>
        <sz val="10"/>
        <rFont val="Times New Roman"/>
        <family val="1"/>
        <charset val="204"/>
      </rPr>
      <t xml:space="preserve"> 140</t>
    </r>
  </si>
  <si>
    <r>
      <t xml:space="preserve">000 1 16 01053 01 </t>
    </r>
    <r>
      <rPr>
        <i/>
        <sz val="10"/>
        <rFont val="Times New Roman"/>
        <family val="1"/>
        <charset val="204"/>
      </rPr>
      <t>9000</t>
    </r>
    <r>
      <rPr>
        <sz val="10"/>
        <rFont val="Times New Roman"/>
        <family val="1"/>
        <charset val="204"/>
      </rPr>
      <t xml:space="preserve"> 140</t>
    </r>
  </si>
  <si>
    <r>
      <t xml:space="preserve">000 1 16 01063 01 </t>
    </r>
    <r>
      <rPr>
        <i/>
        <sz val="10"/>
        <rFont val="Times New Roman"/>
        <family val="1"/>
        <charset val="204"/>
      </rPr>
      <t>0008</t>
    </r>
    <r>
      <rPr>
        <sz val="10"/>
        <rFont val="Times New Roman"/>
        <family val="1"/>
        <charset val="204"/>
      </rPr>
      <t xml:space="preserve"> 140</t>
    </r>
  </si>
  <si>
    <r>
      <t xml:space="preserve">000 1 16 01063 01 </t>
    </r>
    <r>
      <rPr>
        <i/>
        <sz val="10"/>
        <rFont val="Times New Roman"/>
        <family val="1"/>
        <charset val="204"/>
      </rPr>
      <t>0091</t>
    </r>
    <r>
      <rPr>
        <sz val="10"/>
        <rFont val="Times New Roman"/>
        <family val="1"/>
        <charset val="204"/>
      </rPr>
      <t xml:space="preserve"> 140</t>
    </r>
  </si>
  <si>
    <r>
      <t xml:space="preserve">000 1 16 01063 01 </t>
    </r>
    <r>
      <rPr>
        <i/>
        <sz val="10"/>
        <rFont val="Times New Roman"/>
        <family val="1"/>
        <charset val="204"/>
      </rPr>
      <t>0101</t>
    </r>
    <r>
      <rPr>
        <sz val="10"/>
        <rFont val="Times New Roman"/>
        <family val="1"/>
        <charset val="204"/>
      </rPr>
      <t xml:space="preserve"> 140</t>
    </r>
  </si>
  <si>
    <r>
      <t xml:space="preserve">000 1 16 01073 01 </t>
    </r>
    <r>
      <rPr>
        <i/>
        <sz val="10"/>
        <rFont val="Times New Roman"/>
        <family val="1"/>
        <charset val="204"/>
      </rPr>
      <t>0017</t>
    </r>
    <r>
      <rPr>
        <sz val="10"/>
        <rFont val="Times New Roman"/>
        <family val="1"/>
        <charset val="204"/>
      </rPr>
      <t xml:space="preserve"> 140</t>
    </r>
  </si>
  <si>
    <r>
      <t xml:space="preserve">000 1 16 01073 01 </t>
    </r>
    <r>
      <rPr>
        <i/>
        <sz val="10"/>
        <rFont val="Times New Roman"/>
        <family val="1"/>
        <charset val="204"/>
      </rPr>
      <t>0019</t>
    </r>
    <r>
      <rPr>
        <sz val="10"/>
        <rFont val="Times New Roman"/>
        <family val="1"/>
        <charset val="204"/>
      </rPr>
      <t xml:space="preserve"> 140</t>
    </r>
  </si>
  <si>
    <r>
      <t xml:space="preserve">000 1 16 01073 01 </t>
    </r>
    <r>
      <rPr>
        <i/>
        <sz val="10"/>
        <rFont val="Times New Roman"/>
        <family val="1"/>
        <charset val="204"/>
      </rPr>
      <t>0027</t>
    </r>
    <r>
      <rPr>
        <sz val="10"/>
        <rFont val="Times New Roman"/>
        <family val="1"/>
        <charset val="204"/>
      </rPr>
      <t xml:space="preserve"> 140</t>
    </r>
  </si>
  <si>
    <r>
      <t xml:space="preserve">000 1 16 01133 01 </t>
    </r>
    <r>
      <rPr>
        <i/>
        <sz val="10"/>
        <rFont val="Times New Roman"/>
        <family val="1"/>
        <charset val="204"/>
      </rPr>
      <t>0028</t>
    </r>
    <r>
      <rPr>
        <sz val="10"/>
        <rFont val="Times New Roman"/>
        <family val="1"/>
        <charset val="204"/>
      </rPr>
      <t xml:space="preserve"> 140</t>
    </r>
  </si>
  <si>
    <r>
      <t xml:space="preserve">000 1 16 01133 01 </t>
    </r>
    <r>
      <rPr>
        <i/>
        <sz val="10"/>
        <rFont val="Times New Roman"/>
        <family val="1"/>
        <charset val="204"/>
      </rPr>
      <t>9000</t>
    </r>
    <r>
      <rPr>
        <sz val="10"/>
        <rFont val="Times New Roman"/>
        <family val="1"/>
        <charset val="204"/>
      </rPr>
      <t xml:space="preserve"> 140</t>
    </r>
  </si>
  <si>
    <r>
      <t xml:space="preserve">000 1 16 01143 01 </t>
    </r>
    <r>
      <rPr>
        <i/>
        <sz val="10"/>
        <rFont val="Times New Roman"/>
        <family val="1"/>
        <charset val="204"/>
      </rPr>
      <t>0002</t>
    </r>
    <r>
      <rPr>
        <sz val="10"/>
        <rFont val="Times New Roman"/>
        <family val="1"/>
        <charset val="204"/>
      </rPr>
      <t xml:space="preserve"> 140</t>
    </r>
  </si>
  <si>
    <r>
      <t xml:space="preserve">000 1 16 01143 01 </t>
    </r>
    <r>
      <rPr>
        <i/>
        <sz val="10"/>
        <rFont val="Times New Roman"/>
        <family val="1"/>
        <charset val="204"/>
      </rPr>
      <t>0016</t>
    </r>
    <r>
      <rPr>
        <sz val="10"/>
        <rFont val="Times New Roman"/>
        <family val="1"/>
        <charset val="204"/>
      </rPr>
      <t xml:space="preserve"> 140</t>
    </r>
  </si>
  <si>
    <r>
      <t xml:space="preserve">000 1 16 01143 01 </t>
    </r>
    <r>
      <rPr>
        <i/>
        <sz val="10"/>
        <rFont val="Times New Roman"/>
        <family val="1"/>
        <charset val="204"/>
      </rPr>
      <t>0171</t>
    </r>
    <r>
      <rPr>
        <sz val="10"/>
        <rFont val="Times New Roman"/>
        <family val="1"/>
        <charset val="204"/>
      </rPr>
      <t xml:space="preserve"> 140</t>
    </r>
  </si>
  <si>
    <r>
      <t xml:space="preserve">000 1 16 01143 01 </t>
    </r>
    <r>
      <rPr>
        <i/>
        <sz val="10"/>
        <rFont val="Times New Roman"/>
        <family val="1"/>
        <charset val="204"/>
      </rPr>
      <t>9000</t>
    </r>
    <r>
      <rPr>
        <sz val="10"/>
        <rFont val="Times New Roman"/>
        <family val="1"/>
        <charset val="204"/>
      </rPr>
      <t xml:space="preserve"> 140</t>
    </r>
  </si>
  <si>
    <r>
      <t xml:space="preserve">000 1 16 01153 01 </t>
    </r>
    <r>
      <rPr>
        <i/>
        <sz val="10"/>
        <rFont val="Times New Roman"/>
        <family val="1"/>
        <charset val="204"/>
      </rPr>
      <t>0005</t>
    </r>
    <r>
      <rPr>
        <sz val="10"/>
        <rFont val="Times New Roman"/>
        <family val="1"/>
        <charset val="204"/>
      </rPr>
      <t xml:space="preserve"> 140</t>
    </r>
  </si>
  <si>
    <r>
      <t xml:space="preserve">000 1 16 01153 01 </t>
    </r>
    <r>
      <rPr>
        <i/>
        <sz val="10"/>
        <rFont val="Times New Roman"/>
        <family val="1"/>
        <charset val="204"/>
      </rPr>
      <t>0006</t>
    </r>
    <r>
      <rPr>
        <sz val="10"/>
        <rFont val="Times New Roman"/>
        <family val="1"/>
        <charset val="204"/>
      </rPr>
      <t xml:space="preserve"> 140</t>
    </r>
  </si>
  <si>
    <r>
      <t xml:space="preserve">000 1 16 01153 01 </t>
    </r>
    <r>
      <rPr>
        <i/>
        <sz val="10"/>
        <rFont val="Times New Roman"/>
        <family val="1"/>
        <charset val="204"/>
      </rPr>
      <t>0012</t>
    </r>
    <r>
      <rPr>
        <sz val="10"/>
        <rFont val="Times New Roman"/>
        <family val="1"/>
        <charset val="204"/>
      </rPr>
      <t xml:space="preserve"> 140</t>
    </r>
  </si>
  <si>
    <r>
      <t xml:space="preserve">000 1 16 01153 01 </t>
    </r>
    <r>
      <rPr>
        <i/>
        <sz val="10"/>
        <rFont val="Times New Roman"/>
        <family val="1"/>
        <charset val="204"/>
      </rPr>
      <t>9000</t>
    </r>
    <r>
      <rPr>
        <sz val="10"/>
        <rFont val="Times New Roman"/>
        <family val="1"/>
        <charset val="204"/>
      </rPr>
      <t xml:space="preserve"> 140</t>
    </r>
  </si>
  <si>
    <r>
      <t xml:space="preserve">000 1 16 01173 01 </t>
    </r>
    <r>
      <rPr>
        <i/>
        <sz val="10"/>
        <rFont val="Times New Roman"/>
        <family val="1"/>
        <charset val="204"/>
      </rPr>
      <t>0007</t>
    </r>
    <r>
      <rPr>
        <sz val="10"/>
        <rFont val="Times New Roman"/>
        <family val="1"/>
        <charset val="204"/>
      </rPr>
      <t xml:space="preserve"> 140</t>
    </r>
  </si>
  <si>
    <r>
      <t xml:space="preserve">000 1 16 01173 01 </t>
    </r>
    <r>
      <rPr>
        <i/>
        <sz val="10"/>
        <rFont val="Times New Roman"/>
        <family val="1"/>
        <charset val="204"/>
      </rPr>
      <t>0008</t>
    </r>
    <r>
      <rPr>
        <sz val="10"/>
        <rFont val="Times New Roman"/>
        <family val="1"/>
        <charset val="204"/>
      </rPr>
      <t xml:space="preserve"> 140</t>
    </r>
  </si>
  <si>
    <r>
      <t xml:space="preserve">000 1 16 01173 01 </t>
    </r>
    <r>
      <rPr>
        <i/>
        <sz val="10"/>
        <rFont val="Times New Roman"/>
        <family val="1"/>
        <charset val="204"/>
      </rPr>
      <t>9000</t>
    </r>
    <r>
      <rPr>
        <sz val="10"/>
        <rFont val="Times New Roman"/>
        <family val="1"/>
        <charset val="204"/>
      </rPr>
      <t xml:space="preserve"> 140</t>
    </r>
  </si>
  <si>
    <r>
      <t xml:space="preserve">000 1 16 01193 01 </t>
    </r>
    <r>
      <rPr>
        <i/>
        <sz val="10"/>
        <rFont val="Times New Roman"/>
        <family val="1"/>
        <charset val="204"/>
      </rPr>
      <t>0005</t>
    </r>
    <r>
      <rPr>
        <sz val="10"/>
        <rFont val="Times New Roman"/>
        <family val="1"/>
        <charset val="204"/>
      </rPr>
      <t xml:space="preserve"> 140</t>
    </r>
  </si>
  <si>
    <r>
      <t xml:space="preserve">000 1 16 01193 01 </t>
    </r>
    <r>
      <rPr>
        <i/>
        <sz val="10"/>
        <rFont val="Times New Roman"/>
        <family val="1"/>
        <charset val="204"/>
      </rPr>
      <t>0012</t>
    </r>
    <r>
      <rPr>
        <sz val="10"/>
        <rFont val="Times New Roman"/>
        <family val="1"/>
        <charset val="204"/>
      </rPr>
      <t xml:space="preserve"> 140</t>
    </r>
  </si>
  <si>
    <r>
      <t xml:space="preserve">000 1 16 01193 01 </t>
    </r>
    <r>
      <rPr>
        <i/>
        <sz val="10"/>
        <rFont val="Times New Roman"/>
        <family val="1"/>
        <charset val="204"/>
      </rPr>
      <t>0029</t>
    </r>
    <r>
      <rPr>
        <sz val="10"/>
        <rFont val="Times New Roman"/>
        <family val="1"/>
        <charset val="204"/>
      </rPr>
      <t>140</t>
    </r>
  </si>
  <si>
    <r>
      <t xml:space="preserve">000 1 16 01193 01 </t>
    </r>
    <r>
      <rPr>
        <i/>
        <sz val="10"/>
        <rFont val="Times New Roman"/>
        <family val="1"/>
        <charset val="204"/>
      </rPr>
      <t>0401</t>
    </r>
    <r>
      <rPr>
        <sz val="10"/>
        <rFont val="Times New Roman"/>
        <family val="1"/>
        <charset val="204"/>
      </rPr>
      <t xml:space="preserve"> 140</t>
    </r>
  </si>
  <si>
    <r>
      <t xml:space="preserve">000 1 16 01193 01 </t>
    </r>
    <r>
      <rPr>
        <i/>
        <sz val="10"/>
        <rFont val="Times New Roman"/>
        <family val="1"/>
        <charset val="204"/>
      </rPr>
      <t>9000</t>
    </r>
    <r>
      <rPr>
        <sz val="10"/>
        <rFont val="Times New Roman"/>
        <family val="1"/>
        <charset val="204"/>
      </rPr>
      <t xml:space="preserve"> 140</t>
    </r>
  </si>
  <si>
    <r>
      <t xml:space="preserve">000 1 16 01203 01 </t>
    </r>
    <r>
      <rPr>
        <i/>
        <sz val="10"/>
        <rFont val="Times New Roman"/>
        <family val="1"/>
        <charset val="204"/>
      </rPr>
      <t>0006</t>
    </r>
    <r>
      <rPr>
        <sz val="10"/>
        <rFont val="Times New Roman"/>
        <family val="1"/>
        <charset val="204"/>
      </rPr>
      <t xml:space="preserve"> 140</t>
    </r>
  </si>
  <si>
    <r>
      <t xml:space="preserve">000 1 16 01203 01 </t>
    </r>
    <r>
      <rPr>
        <i/>
        <sz val="10"/>
        <rFont val="Times New Roman"/>
        <family val="1"/>
        <charset val="204"/>
      </rPr>
      <t>0007</t>
    </r>
    <r>
      <rPr>
        <sz val="10"/>
        <rFont val="Times New Roman"/>
        <family val="1"/>
        <charset val="204"/>
      </rPr>
      <t xml:space="preserve"> 140</t>
    </r>
  </si>
  <si>
    <r>
      <t xml:space="preserve">000 1 16 01203 01 </t>
    </r>
    <r>
      <rPr>
        <i/>
        <sz val="10"/>
        <rFont val="Times New Roman"/>
        <family val="1"/>
        <charset val="204"/>
      </rPr>
      <t>0008</t>
    </r>
    <r>
      <rPr>
        <sz val="10"/>
        <rFont val="Times New Roman"/>
        <family val="1"/>
        <charset val="204"/>
      </rPr>
      <t xml:space="preserve"> 140</t>
    </r>
  </si>
  <si>
    <r>
      <t xml:space="preserve">000 1 16 01203 01 </t>
    </r>
    <r>
      <rPr>
        <i/>
        <sz val="10"/>
        <rFont val="Times New Roman"/>
        <family val="1"/>
        <charset val="204"/>
      </rPr>
      <t>0021</t>
    </r>
    <r>
      <rPr>
        <sz val="10"/>
        <rFont val="Times New Roman"/>
        <family val="1"/>
        <charset val="204"/>
      </rPr>
      <t xml:space="preserve"> 140</t>
    </r>
  </si>
  <si>
    <r>
      <t xml:space="preserve">000 1 16 01203 01 </t>
    </r>
    <r>
      <rPr>
        <i/>
        <sz val="10"/>
        <rFont val="Times New Roman"/>
        <family val="1"/>
        <charset val="204"/>
      </rPr>
      <t>9000</t>
    </r>
    <r>
      <rPr>
        <sz val="10"/>
        <rFont val="Times New Roman"/>
        <family val="1"/>
        <charset val="204"/>
      </rPr>
      <t xml:space="preserve"> 140</t>
    </r>
  </si>
  <si>
    <r>
      <t xml:space="preserve">000 1 16 07090 14 </t>
    </r>
    <r>
      <rPr>
        <i/>
        <sz val="10"/>
        <rFont val="Times New Roman"/>
        <family val="1"/>
        <charset val="204"/>
      </rPr>
      <t>5024</t>
    </r>
    <r>
      <rPr>
        <sz val="10"/>
        <rFont val="Times New Roman"/>
        <family val="1"/>
        <charset val="204"/>
      </rPr>
      <t xml:space="preserve"> 140</t>
    </r>
  </si>
  <si>
    <r>
      <t xml:space="preserve">000 1 16 07090 14 </t>
    </r>
    <r>
      <rPr>
        <i/>
        <sz val="10"/>
        <rFont val="Times New Roman"/>
        <family val="1"/>
        <charset val="204"/>
      </rPr>
      <t>5074</t>
    </r>
    <r>
      <rPr>
        <sz val="10"/>
        <rFont val="Times New Roman"/>
        <family val="1"/>
        <charset val="204"/>
      </rPr>
      <t xml:space="preserve"> 140</t>
    </r>
  </si>
  <si>
    <r>
      <t xml:space="preserve">000 2 02 20216 14 </t>
    </r>
    <r>
      <rPr>
        <i/>
        <sz val="10"/>
        <rFont val="Times New Roman"/>
        <family val="1"/>
        <charset val="204"/>
      </rPr>
      <t>2125</t>
    </r>
    <r>
      <rPr>
        <sz val="10"/>
        <rFont val="Times New Roman"/>
        <family val="1"/>
        <charset val="204"/>
      </rPr>
      <t xml:space="preserve"> 150</t>
    </r>
  </si>
  <si>
    <r>
      <t xml:space="preserve">000 2 02 20216 14 </t>
    </r>
    <r>
      <rPr>
        <i/>
        <sz val="10"/>
        <rFont val="Times New Roman"/>
        <family val="1"/>
        <charset val="204"/>
      </rPr>
      <t>2224</t>
    </r>
    <r>
      <rPr>
        <sz val="10"/>
        <rFont val="Times New Roman"/>
        <family val="1"/>
        <charset val="204"/>
      </rPr>
      <t xml:space="preserve"> 150</t>
    </r>
  </si>
  <si>
    <r>
      <t xml:space="preserve">000 2 02 20216 14 </t>
    </r>
    <r>
      <rPr>
        <i/>
        <sz val="10"/>
        <rFont val="Times New Roman"/>
        <family val="1"/>
        <charset val="204"/>
      </rPr>
      <t>2227</t>
    </r>
    <r>
      <rPr>
        <sz val="10"/>
        <rFont val="Times New Roman"/>
        <family val="1"/>
        <charset val="204"/>
      </rPr>
      <t xml:space="preserve"> 150</t>
    </r>
  </si>
  <si>
    <r>
      <t xml:space="preserve">000 2 02 29999 14 </t>
    </r>
    <r>
      <rPr>
        <i/>
        <sz val="10"/>
        <rFont val="Times New Roman"/>
        <family val="1"/>
        <charset val="204"/>
      </rPr>
      <t>2049</t>
    </r>
    <r>
      <rPr>
        <sz val="10"/>
        <rFont val="Times New Roman"/>
        <family val="1"/>
        <charset val="204"/>
      </rPr>
      <t xml:space="preserve"> 150</t>
    </r>
  </si>
  <si>
    <r>
      <t xml:space="preserve">000 2 02 29999 14 </t>
    </r>
    <r>
      <rPr>
        <i/>
        <sz val="10"/>
        <rFont val="Times New Roman"/>
        <family val="1"/>
        <charset val="204"/>
      </rPr>
      <t>2050</t>
    </r>
    <r>
      <rPr>
        <sz val="10"/>
        <rFont val="Times New Roman"/>
        <family val="1"/>
        <charset val="204"/>
      </rPr>
      <t xml:space="preserve"> 150</t>
    </r>
  </si>
  <si>
    <r>
      <t xml:space="preserve">000 2 02 29999 14 </t>
    </r>
    <r>
      <rPr>
        <i/>
        <sz val="10"/>
        <rFont val="Times New Roman"/>
        <family val="1"/>
        <charset val="204"/>
      </rPr>
      <t>2062</t>
    </r>
    <r>
      <rPr>
        <sz val="10"/>
        <rFont val="Times New Roman"/>
        <family val="1"/>
        <charset val="204"/>
      </rPr>
      <t xml:space="preserve"> 150</t>
    </r>
  </si>
  <si>
    <r>
      <t xml:space="preserve">000 2 02 29999 14 </t>
    </r>
    <r>
      <rPr>
        <i/>
        <sz val="10"/>
        <rFont val="Times New Roman"/>
        <family val="1"/>
        <charset val="204"/>
      </rPr>
      <t>2071</t>
    </r>
    <r>
      <rPr>
        <sz val="10"/>
        <rFont val="Times New Roman"/>
        <family val="1"/>
        <charset val="204"/>
      </rPr>
      <t xml:space="preserve"> 150</t>
    </r>
  </si>
  <si>
    <r>
      <t xml:space="preserve">000 2 02 29999 14 </t>
    </r>
    <r>
      <rPr>
        <i/>
        <sz val="10"/>
        <rFont val="Times New Roman"/>
        <family val="1"/>
        <charset val="204"/>
      </rPr>
      <t>2075</t>
    </r>
    <r>
      <rPr>
        <sz val="10"/>
        <rFont val="Times New Roman"/>
        <family val="1"/>
        <charset val="204"/>
      </rPr>
      <t xml:space="preserve"> 150</t>
    </r>
  </si>
  <si>
    <r>
      <t xml:space="preserve">000 2 02 29999 14 </t>
    </r>
    <r>
      <rPr>
        <i/>
        <sz val="10"/>
        <rFont val="Times New Roman"/>
        <family val="1"/>
        <charset val="204"/>
      </rPr>
      <t>2093</t>
    </r>
    <r>
      <rPr>
        <sz val="10"/>
        <rFont val="Times New Roman"/>
        <family val="1"/>
        <charset val="204"/>
      </rPr>
      <t xml:space="preserve"> 150</t>
    </r>
  </si>
  <si>
    <r>
      <t xml:space="preserve">000 2 02 29999 14 </t>
    </r>
    <r>
      <rPr>
        <i/>
        <sz val="10"/>
        <rFont val="Times New Roman"/>
        <family val="1"/>
        <charset val="204"/>
      </rPr>
      <t>2189</t>
    </r>
    <r>
      <rPr>
        <sz val="10"/>
        <rFont val="Times New Roman"/>
        <family val="1"/>
        <charset val="204"/>
      </rPr>
      <t xml:space="preserve"> 150</t>
    </r>
  </si>
  <si>
    <r>
      <t xml:space="preserve">000 2 02 29999 14 </t>
    </r>
    <r>
      <rPr>
        <i/>
        <sz val="10"/>
        <rFont val="Times New Roman"/>
        <family val="1"/>
        <charset val="204"/>
      </rPr>
      <t>2203</t>
    </r>
    <r>
      <rPr>
        <sz val="10"/>
        <rFont val="Times New Roman"/>
        <family val="1"/>
        <charset val="204"/>
      </rPr>
      <t xml:space="preserve"> 150</t>
    </r>
  </si>
  <si>
    <r>
      <t xml:space="preserve">000 2 02 29999 14 </t>
    </r>
    <r>
      <rPr>
        <i/>
        <sz val="10"/>
        <rFont val="Times New Roman"/>
        <family val="1"/>
        <charset val="204"/>
      </rPr>
      <t>2206</t>
    </r>
    <r>
      <rPr>
        <sz val="10"/>
        <rFont val="Times New Roman"/>
        <family val="1"/>
        <charset val="204"/>
      </rPr>
      <t xml:space="preserve"> 150</t>
    </r>
  </si>
  <si>
    <r>
      <t xml:space="preserve">000 2 02 29999 14 </t>
    </r>
    <r>
      <rPr>
        <i/>
        <sz val="10"/>
        <rFont val="Times New Roman"/>
        <family val="1"/>
        <charset val="204"/>
      </rPr>
      <t>2209</t>
    </r>
    <r>
      <rPr>
        <sz val="10"/>
        <rFont val="Times New Roman"/>
        <family val="1"/>
        <charset val="204"/>
      </rPr>
      <t xml:space="preserve"> 150</t>
    </r>
  </si>
  <si>
    <r>
      <t xml:space="preserve">000 2 02 39999 14 </t>
    </r>
    <r>
      <rPr>
        <i/>
        <sz val="10"/>
        <rFont val="Times New Roman"/>
        <family val="1"/>
        <charset val="204"/>
      </rPr>
      <t>2015</t>
    </r>
    <r>
      <rPr>
        <sz val="10"/>
        <rFont val="Times New Roman"/>
        <family val="1"/>
        <charset val="204"/>
      </rPr>
      <t xml:space="preserve"> 150</t>
    </r>
  </si>
  <si>
    <r>
      <t xml:space="preserve">000 2 02 39999 14 </t>
    </r>
    <r>
      <rPr>
        <i/>
        <sz val="10"/>
        <rFont val="Times New Roman"/>
        <family val="1"/>
        <charset val="204"/>
      </rPr>
      <t>2070</t>
    </r>
    <r>
      <rPr>
        <sz val="10"/>
        <rFont val="Times New Roman"/>
        <family val="1"/>
        <charset val="204"/>
      </rPr>
      <t xml:space="preserve"> 150</t>
    </r>
  </si>
  <si>
    <r>
      <t xml:space="preserve">000 2 02 39999 14 </t>
    </r>
    <r>
      <rPr>
        <i/>
        <sz val="10"/>
        <rFont val="Times New Roman"/>
        <family val="1"/>
        <charset val="204"/>
      </rPr>
      <t>2114</t>
    </r>
    <r>
      <rPr>
        <sz val="10"/>
        <rFont val="Times New Roman"/>
        <family val="1"/>
        <charset val="204"/>
      </rPr>
      <t xml:space="preserve"> 150</t>
    </r>
  </si>
  <si>
    <r>
      <t xml:space="preserve">000 2 02 39999 14 </t>
    </r>
    <r>
      <rPr>
        <i/>
        <sz val="10"/>
        <rFont val="Times New Roman"/>
        <family val="1"/>
        <charset val="204"/>
      </rPr>
      <t>2174</t>
    </r>
    <r>
      <rPr>
        <sz val="10"/>
        <rFont val="Times New Roman"/>
        <family val="1"/>
        <charset val="204"/>
      </rPr>
      <t xml:space="preserve"> 150</t>
    </r>
  </si>
  <si>
    <r>
      <t xml:space="preserve">000 2 02 39999 14 </t>
    </r>
    <r>
      <rPr>
        <i/>
        <sz val="10"/>
        <rFont val="Times New Roman"/>
        <family val="1"/>
        <charset val="204"/>
      </rPr>
      <t>2217</t>
    </r>
    <r>
      <rPr>
        <sz val="10"/>
        <rFont val="Times New Roman"/>
        <family val="1"/>
        <charset val="204"/>
      </rPr>
      <t xml:space="preserve"> 150</t>
    </r>
  </si>
  <si>
    <r>
      <t xml:space="preserve">000 2 02 49999 14 </t>
    </r>
    <r>
      <rPr>
        <i/>
        <sz val="10"/>
        <rFont val="Times New Roman"/>
        <family val="1"/>
        <charset val="204"/>
      </rPr>
      <t>2218</t>
    </r>
    <r>
      <rPr>
        <sz val="10"/>
        <rFont val="Times New Roman"/>
        <family val="1"/>
        <charset val="204"/>
      </rPr>
      <t xml:space="preserve"> 150</t>
    </r>
  </si>
  <si>
    <r>
      <t xml:space="preserve">000 2 02 49999 14 </t>
    </r>
    <r>
      <rPr>
        <i/>
        <sz val="10"/>
        <rFont val="Times New Roman"/>
        <family val="1"/>
        <charset val="204"/>
      </rPr>
      <t>8000</t>
    </r>
    <r>
      <rPr>
        <sz val="10"/>
        <rFont val="Times New Roman"/>
        <family val="1"/>
        <charset val="204"/>
      </rPr>
      <t xml:space="preserve"> 150</t>
    </r>
  </si>
  <si>
    <r>
      <t xml:space="preserve">000 2 02 49999 14 </t>
    </r>
    <r>
      <rPr>
        <i/>
        <sz val="10"/>
        <rFont val="Times New Roman"/>
        <family val="1"/>
        <charset val="204"/>
      </rPr>
      <t>9000</t>
    </r>
    <r>
      <rPr>
        <sz val="10"/>
        <rFont val="Times New Roman"/>
        <family val="1"/>
        <charset val="204"/>
      </rPr>
      <t xml:space="preserve"> 150</t>
    </r>
  </si>
  <si>
    <r>
      <t xml:space="preserve">000 2 02 49999 14 </t>
    </r>
    <r>
      <rPr>
        <i/>
        <sz val="10"/>
        <rFont val="Times New Roman"/>
        <family val="1"/>
        <charset val="204"/>
      </rPr>
      <t>9054</t>
    </r>
    <r>
      <rPr>
        <sz val="10"/>
        <rFont val="Times New Roman"/>
        <family val="1"/>
        <charset val="204"/>
      </rPr>
      <t xml:space="preserve"> 150</t>
    </r>
  </si>
  <si>
    <r>
      <t xml:space="preserve">000 2 02 49999 14 </t>
    </r>
    <r>
      <rPr>
        <i/>
        <sz val="10"/>
        <rFont val="Times New Roman"/>
        <family val="1"/>
        <charset val="204"/>
      </rPr>
      <t>9055</t>
    </r>
    <r>
      <rPr>
        <sz val="10"/>
        <rFont val="Times New Roman"/>
        <family val="1"/>
        <charset val="204"/>
      </rPr>
      <t xml:space="preserve"> 150</t>
    </r>
  </si>
  <si>
    <r>
      <t xml:space="preserve">000 2 02 49999 14 </t>
    </r>
    <r>
      <rPr>
        <i/>
        <sz val="10"/>
        <rFont val="Times New Roman"/>
        <family val="1"/>
        <charset val="204"/>
      </rPr>
      <t>9056</t>
    </r>
    <r>
      <rPr>
        <sz val="10"/>
        <rFont val="Times New Roman"/>
        <family val="1"/>
        <charset val="204"/>
      </rPr>
      <t xml:space="preserve"> 150</t>
    </r>
  </si>
  <si>
    <r>
      <t xml:space="preserve">000 2 02 49999 14 </t>
    </r>
    <r>
      <rPr>
        <i/>
        <sz val="10"/>
        <rFont val="Times New Roman"/>
        <family val="1"/>
        <charset val="204"/>
      </rPr>
      <t>9057</t>
    </r>
    <r>
      <rPr>
        <sz val="10"/>
        <rFont val="Times New Roman"/>
        <family val="1"/>
        <charset val="204"/>
      </rPr>
      <t xml:space="preserve"> 150</t>
    </r>
  </si>
  <si>
    <r>
      <t xml:space="preserve">000 2 02 49999 14 </t>
    </r>
    <r>
      <rPr>
        <i/>
        <sz val="10"/>
        <rFont val="Times New Roman"/>
        <family val="1"/>
        <charset val="204"/>
      </rPr>
      <t>9068</t>
    </r>
    <r>
      <rPr>
        <sz val="10"/>
        <rFont val="Times New Roman"/>
        <family val="1"/>
        <charset val="204"/>
      </rPr>
      <t xml:space="preserve"> 150</t>
    </r>
  </si>
  <si>
    <r>
      <t xml:space="preserve">000 2 02 49999 14 </t>
    </r>
    <r>
      <rPr>
        <i/>
        <sz val="10"/>
        <rFont val="Times New Roman"/>
        <family val="1"/>
        <charset val="204"/>
      </rPr>
      <t>9072</t>
    </r>
    <r>
      <rPr>
        <sz val="10"/>
        <rFont val="Times New Roman"/>
        <family val="1"/>
        <charset val="204"/>
      </rPr>
      <t xml:space="preserve"> 150</t>
    </r>
  </si>
  <si>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</si>
  <si>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</si>
  <si>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</si>
  <si>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</si>
  <si>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Платежи, уплачиваемые в целях возмещения вреда, причиняемого автомобильным дорогам местного значения транспортными средствами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</si>
  <si>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</si>
  <si>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1"/>
        <rFont val="Times New Roman"/>
        <family val="1"/>
        <charset val="204"/>
      </rPr>
      <t>(штрафы за нарушение трудового законодательства и иных нормативных правовых актов, содержащих нормы трудового права)</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</si>
  <si>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1"/>
        <rFont val="Times New Roman"/>
        <family val="1"/>
        <charset val="204"/>
      </rPr>
      <t>(штрафы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</si>
  <si>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1"/>
        <rFont val="Times New Roman"/>
        <family val="1"/>
        <charset val="204"/>
      </rPr>
      <t>(штрафы за нарушение порядка рассмотрения обращений граждан)</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</si>
  <si>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1"/>
        <rFont val="Times New Roman"/>
        <family val="1"/>
        <charset val="204"/>
      </rPr>
      <t>(иные штрафы)</t>
    </r>
  </si>
  <si>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</si>
  <si>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1"/>
        <rFont val="Times New Roman"/>
        <family val="1"/>
        <charset val="204"/>
      </rPr>
      <t>(штрафы за незаконный оборот наркотических средств, психотропных веществ или их аналогов и незаконные приобретение, хранение, перевозку растений, срдержащих наркотические средства или психотропные вещества, либо их частей, содержащих наркотические средства или психотропные вещества)</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</si>
  <si>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1"/>
        <rFont val="Times New Roman"/>
        <family val="1"/>
        <charset val="204"/>
      </rPr>
      <t>(штрафы за потребление наркотических средств или психотропных веществ без назначения врача либо новых потенциально опасных психоактивных веществ)</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</si>
  <si>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1"/>
        <rFont val="Times New Roman"/>
        <family val="1"/>
        <charset val="204"/>
      </rPr>
      <t>(штрафы за уклонение от прохождения диагностики, профилактических мероприятий, лечение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</si>
  <si>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1"/>
        <rFont val="Times New Roman"/>
        <family val="1"/>
        <charset val="204"/>
      </rPr>
      <t>(штрафы за побои)</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</si>
  <si>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1"/>
        <rFont val="Times New Roman"/>
        <family val="1"/>
        <charset val="204"/>
      </rPr>
      <t>(штрафы за уничтожение или повреждение чужого имущества)</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</si>
  <si>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1"/>
        <rFont val="Times New Roman"/>
        <family val="1"/>
        <charset val="204"/>
      </rPr>
      <t>(штрафы за самовольное подключение и использование электрической, тепловой энергии, нефти или газа)</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</si>
  <si>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1"/>
        <rFont val="Times New Roman"/>
        <family val="1"/>
        <charset val="204"/>
      </rPr>
      <t>(штрафы за мелкое хищение)</t>
    </r>
  </si>
  <si>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</si>
  <si>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r>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t>
    </r>
    <r>
      <rPr>
        <i/>
        <sz val="11"/>
        <rFont val="Times New Roman"/>
        <family val="1"/>
        <charset val="204"/>
      </rPr>
      <t>(штрафы за нарушение правил охоты, правил, регламентирующих рыболовство и другие виды пользования объектами животного мира)</t>
    </r>
  </si>
  <si>
    <r>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t>
    </r>
    <r>
      <rPr>
        <i/>
        <sz val="11"/>
        <rFont val="Times New Roman"/>
        <family val="1"/>
        <charset val="204"/>
      </rPr>
      <t>(штрафы за нарушение требований лесного законодательства об учете древесины и сделок с ней)</t>
    </r>
  </si>
  <si>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</si>
  <si>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r>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r>
    <r>
      <rPr>
        <i/>
        <sz val="11"/>
        <rFont val="Times New Roman"/>
        <family val="1"/>
        <charset val="204"/>
      </rPr>
      <t>(иные штрафы)</t>
    </r>
  </si>
  <si>
    <r>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r>
    <r>
      <rPr>
        <i/>
        <sz val="11"/>
        <rFont val="Times New Roman"/>
        <family val="1"/>
        <charset val="204"/>
      </rPr>
      <t>(штрафы за нарушение порядка предоставления информации о деятельности государственных органов и органов местного самоуправления)</t>
    </r>
  </si>
  <si>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</si>
  <si>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1"/>
        <rFont val="Times New Roman"/>
        <family val="1"/>
        <charset val="204"/>
      </rPr>
      <t>(штрафы за нарушение правил продажи этилового спирта, алкогольной и спиртосодержащей продукции)</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</si>
  <si>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1"/>
        <rFont val="Times New Roman"/>
        <family val="1"/>
        <charset val="204"/>
      </rPr>
      <t>(штрафы за незаконную розничную продажу алкогольной и спиртосодержащей пищевой продукции физическими лицами)</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</si>
  <si>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1"/>
        <rFont val="Times New Roman"/>
        <family val="1"/>
        <charset val="204"/>
      </rPr>
      <t>(иные штрафы)</t>
    </r>
  </si>
  <si>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</si>
  <si>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r>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r>
    <r>
      <rPr>
        <i/>
        <sz val="11"/>
        <rFont val="Times New Roman"/>
        <family val="1"/>
        <charset val="204"/>
      </rPr>
      <t>(штрафы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r>
  </si>
  <si>
    <r>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r>
    <r>
      <rPr>
        <i/>
        <sz val="11"/>
        <rFont val="Times New Roman"/>
        <family val="1"/>
        <charset val="204"/>
      </rPr>
      <t>(штрафы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r>
  </si>
  <si>
    <r>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r>
    <r>
      <rPr>
        <i/>
        <sz val="11"/>
        <rFont val="Times New Roman"/>
        <family val="1"/>
        <charset val="204"/>
      </rPr>
      <t>(иные штрафы)</t>
    </r>
  </si>
  <si>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</si>
  <si>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1"/>
        <rFont val="Times New Roman"/>
        <family val="1"/>
        <charset val="204"/>
      </rPr>
      <t>(штрафы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r>
  </si>
  <si>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1"/>
        <rFont val="Times New Roman"/>
        <family val="1"/>
        <charset val="204"/>
      </rPr>
      <t>(штрафы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r>
  </si>
  <si>
    <r>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r>
    <r>
      <rPr>
        <i/>
        <sz val="11"/>
        <rFont val="Times New Roman"/>
        <family val="1"/>
        <charset val="204"/>
      </rPr>
      <t xml:space="preserve">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r>
  </si>
  <si>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1"/>
        <rFont val="Times New Roman"/>
        <family val="1"/>
        <charset val="204"/>
      </rPr>
      <t>(иные штрафы)</t>
    </r>
  </si>
  <si>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</si>
  <si>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1"/>
        <rFont val="Times New Roman"/>
        <family val="1"/>
        <charset val="204"/>
      </rPr>
      <t>(штрафы за невыполнение требований норм и правил по предупреждению и ликвидации чрезвычайных ситуаций)</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</si>
  <si>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1"/>
        <rFont val="Times New Roman"/>
        <family val="1"/>
        <charset val="204"/>
      </rPr>
      <t>(штрафы за нарушение правил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веществ и взрывчатых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</si>
  <si>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1"/>
        <rFont val="Times New Roman"/>
        <family val="1"/>
        <charset val="204"/>
      </rPr>
      <t>(штрафы за появление в общественных местах в состоянии опьянения)</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</si>
  <si>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1"/>
        <rFont val="Times New Roman"/>
        <family val="1"/>
        <charset val="204"/>
      </rPr>
      <t>(иные штрафы)</t>
    </r>
  </si>
  <si>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</si>
  <si>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1"/>
        <rFont val="Times New Roman"/>
        <family val="1"/>
        <charset val="204"/>
      </rPr>
      <t>(штрафы за нарушение сроков представления налоговой декларации (расчета по страховым взносам))</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</si>
  <si>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1"/>
        <rFont val="Times New Roman"/>
        <family val="1"/>
        <charset val="204"/>
      </rPr>
      <t>(штрафы за непредставление (несообщение) сведений, необходимых для осуществления налогового контроля)</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</si>
  <si>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1"/>
        <rFont val="Times New Roman"/>
        <family val="1"/>
        <charset val="204"/>
      </rPr>
      <t>(штрафы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</si>
  <si>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1"/>
        <rFont val="Times New Roman"/>
        <family val="1"/>
        <charset val="204"/>
      </rPr>
      <t>(иные штрафы)</t>
    </r>
  </si>
  <si>
    <t>000 2 02 45050 14 0000 150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</si>
  <si>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</si>
  <si>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000 2 02 29999 14 2244 150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</si>
  <si>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</si>
  <si>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Субсидии бюджетам муниципальных округов на реализацию мероприятий по обеспечению жильем молодых семей</t>
  </si>
  <si>
    <r>
      <t xml:space="preserve">Прочие субсидии бюджетам муниципальных округов </t>
    </r>
    <r>
      <rPr>
        <i/>
        <sz val="11"/>
        <rFont val="Times New Roman"/>
        <family val="1"/>
        <charset val="204"/>
      </rPr>
      <t>(на проведение работ по восстановлению воинских захоронений)</t>
    </r>
  </si>
  <si>
    <r>
      <t xml:space="preserve">000 2 02 20077 14 </t>
    </r>
    <r>
      <rPr>
        <i/>
        <sz val="10"/>
        <rFont val="Times New Roman"/>
        <family val="1"/>
        <charset val="204"/>
      </rPr>
      <t>2001</t>
    </r>
    <r>
      <rPr>
        <sz val="10"/>
        <rFont val="Times New Roman"/>
        <family val="1"/>
        <charset val="204"/>
      </rPr>
      <t xml:space="preserve"> 150</t>
    </r>
  </si>
  <si>
    <r>
      <t xml:space="preserve">Субсидии бюджетам муниципальных округов на софинансирование капитальных вложений в объекты муниципальной собственности </t>
    </r>
    <r>
      <rPr>
        <i/>
        <sz val="11"/>
        <rFont val="Times New Roman"/>
        <family val="1"/>
        <charset val="204"/>
      </rPr>
      <t>(на развитие системы газоснабжения населенных пунктов Тверской области)</t>
    </r>
  </si>
  <si>
    <r>
      <t xml:space="preserve">000 2 02 29999 14 </t>
    </r>
    <r>
      <rPr>
        <i/>
        <sz val="10"/>
        <rFont val="Times New Roman"/>
        <family val="1"/>
        <charset val="204"/>
      </rPr>
      <t>2190</t>
    </r>
    <r>
      <rPr>
        <sz val="10"/>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</si>
  <si>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укрепление материально-технической базы муниципальных общеобразовательных организаций)</t>
    </r>
  </si>
  <si>
    <r>
      <t xml:space="preserve">000 2 02 29999 14 </t>
    </r>
    <r>
      <rPr>
        <i/>
        <sz val="10"/>
        <rFont val="Times New Roman"/>
        <family val="1"/>
        <charset val="204"/>
      </rPr>
      <t>2207</t>
    </r>
    <r>
      <rPr>
        <sz val="10"/>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</si>
  <si>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повышение заработной платы педагогическим работникам муниципальных организаций дополнительного образования)</t>
    </r>
  </si>
  <si>
    <r>
      <t xml:space="preserve">000 2 02 29999 14 </t>
    </r>
    <r>
      <rPr>
        <i/>
        <sz val="10"/>
        <rFont val="Times New Roman"/>
        <family val="1"/>
        <charset val="204"/>
      </rPr>
      <t>2208</t>
    </r>
    <r>
      <rPr>
        <sz val="10"/>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</si>
  <si>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повышение заработной платы работникам муниципальных учреждений культуры Тверской области)</t>
    </r>
  </si>
  <si>
    <r>
      <t xml:space="preserve">Прочие субсидии бюджетам муниципальных округов </t>
    </r>
    <r>
      <rPr>
        <i/>
        <sz val="11"/>
        <rFont val="Times New Roman"/>
        <family val="1"/>
        <charset val="204"/>
      </rPr>
      <t>(на укрепление материально-технической базы муниципальных дошкольных образовательных организаций)</t>
    </r>
  </si>
  <si>
    <r>
      <t xml:space="preserve">Прочие субсидии бюджетам муниципальных округов </t>
    </r>
    <r>
      <rPr>
        <i/>
        <sz val="11"/>
        <rFont val="Times New Roman"/>
        <family val="1"/>
        <charset val="204"/>
      </rPr>
      <t>(на оснащение муниципальных образовательных организаций, реализующих программы дошкольного образования, уличными игровыми комплексами)</t>
    </r>
  </si>
  <si>
    <r>
      <t xml:space="preserve"> Прочие субсидии бюджетам муниципальных округов </t>
    </r>
    <r>
      <rPr>
        <i/>
        <sz val="11"/>
        <rFont val="Times New Roman"/>
        <family val="1"/>
        <charset val="204"/>
      </rPr>
      <t>(на осуществление единовременной выплаты к началу учебного года работникам муниципальных образовательных организаций)</t>
    </r>
  </si>
  <si>
    <r>
      <t xml:space="preserve">000 2 02 39999 14 </t>
    </r>
    <r>
      <rPr>
        <i/>
        <sz val="10"/>
        <rFont val="Times New Roman"/>
        <family val="1"/>
        <charset val="204"/>
      </rPr>
      <t>2016</t>
    </r>
    <r>
      <rPr>
        <sz val="10"/>
        <rFont val="Times New Roman"/>
        <family val="1"/>
        <charset val="204"/>
      </rPr>
      <t xml:space="preserve"> 150</t>
    </r>
  </si>
  <si>
    <r>
      <t>Прочие субвенции бюджетам муниципальных округов (</t>
    </r>
    <r>
      <rPr>
        <i/>
        <sz val="11"/>
        <rFont val="Times New Roman"/>
        <family val="1"/>
        <charset val="204"/>
      </rPr>
      <t>на обеспечение государственных гарантий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r>
  </si>
  <si>
    <r>
      <t xml:space="preserve">000 2 02 39999 14 </t>
    </r>
    <r>
      <rPr>
        <i/>
        <sz val="10"/>
        <rFont val="Times New Roman"/>
        <family val="1"/>
        <charset val="204"/>
      </rPr>
      <t>2153</t>
    </r>
    <r>
      <rPr>
        <sz val="10"/>
        <rFont val="Times New Roman"/>
        <family val="1"/>
        <charset val="204"/>
      </rPr>
      <t xml:space="preserve"> 150</t>
    </r>
  </si>
  <si>
    <r>
      <t>Прочие субвенции бюджетам муниципальных округов (</t>
    </r>
    <r>
      <rPr>
        <i/>
        <sz val="11"/>
        <rFont val="Times New Roman"/>
        <family val="1"/>
        <charset val="204"/>
      </rPr>
      <t>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r>
  </si>
  <si>
    <r>
      <t xml:space="preserve">000 2 02 49999 14 </t>
    </r>
    <r>
      <rPr>
        <i/>
        <sz val="10"/>
        <rFont val="Times New Roman"/>
        <family val="1"/>
        <charset val="204"/>
      </rPr>
      <t>2164</t>
    </r>
    <r>
      <rPr>
        <sz val="10"/>
        <rFont val="Times New Roman"/>
        <family val="1"/>
        <charset val="204"/>
      </rPr>
      <t xml:space="preserve"> 150</t>
    </r>
  </si>
  <si>
    <r>
      <t xml:space="preserve">Прочие межбюджетные трансферты, передаваемые бюджетам муниципальных округов </t>
    </r>
    <r>
      <rPr>
        <i/>
        <sz val="11"/>
        <rFont val="Times New Roman"/>
        <family val="1"/>
        <charset val="204"/>
      </rPr>
      <t>(на реализацию мероприятий по обращениям, поступающим к депутатам Законодательного Собрания Тверской области)</t>
    </r>
  </si>
  <si>
    <r>
      <t xml:space="preserve">Прочие межбюджетные трансферты, передаваемые бюджетам муниципальных округов </t>
    </r>
    <r>
      <rPr>
        <i/>
        <sz val="11"/>
        <rFont val="Times New Roman"/>
        <family val="1"/>
        <charset val="204"/>
      </rPr>
      <t>(на реализацию программы по поддержке местных инициатив в Тверской области "Благоустройство дворовой территории по адресу: Тверская область, город Ржев, улица Игоря Верещагина,дом 9")</t>
    </r>
  </si>
  <si>
    <t>Тверской области за 2024 год"</t>
  </si>
  <si>
    <t xml:space="preserve"> ДОХОДЫ БЮДЖЕТА РЖЕВСКОГО МУНИЦИПАЛЬНОГО ОКРУГА </t>
  </si>
  <si>
    <t>ЗА 2024 ГОД</t>
  </si>
  <si>
    <t xml:space="preserve">Утверждено </t>
  </si>
  <si>
    <t>Исполнено</t>
  </si>
  <si>
    <t>000 1 05 02000 02 0000 110</t>
  </si>
  <si>
    <t>Единый налог на вмененный доход для отдельных видов деятельности</t>
  </si>
  <si>
    <t>000 1 05 02010 02 0000 110</t>
  </si>
  <si>
    <t>000 1 11 05034 14 0000 120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</si>
  <si>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</si>
  <si>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 xml:space="preserve">Плата за размещение твердых коммунальных отходов </t>
  </si>
  <si>
    <t>000 1 12 01042 01 0000 120</t>
  </si>
  <si>
    <t>000 1 13 02994 14 0015 130</t>
  </si>
  <si>
    <t xml:space="preserve">Доходы от продажи квартир, находящихся в собственности муниципальных округов </t>
  </si>
  <si>
    <t>000 1 16 01093 01 0000 140</t>
  </si>
  <si>
    <t>000 1 16 07090 14 0243 140</t>
  </si>
  <si>
    <t xml:space="preserve"> Платежи в целях возмещения убытков, причиненных уклонением от заключения с муниципальным органом муниципального округа (муниципальным казенным учреждением) муниципального контракта, а также иные денежные средства,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</si>
  <si>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000 1 16 10061 14 0000 140</t>
  </si>
  <si>
    <t>000 1 16 10081 14 0000 140</t>
  </si>
  <si>
    <t>Платежи в целях возмещения ущерба при расторжении муниципального контракта, заключенного с муниципальным органом муниципального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</si>
  <si>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000 1 17 05040 14 0000 180</t>
  </si>
  <si>
    <t>Прочие неналоговые доходы бюджетов муниципальных округов</t>
  </si>
  <si>
    <t>000 2 02 10000 00 0000 150</t>
  </si>
  <si>
    <t>ДОТАЦИИ БЮДЖЕТАМ БЮДЖЕТНОЙ СИСТЕМЫ РОССИЙСКОЙ ФЕДЕРАЦИИ</t>
  </si>
  <si>
    <t>Дотации бюджетам муниципальных округов на поддержку мер по обеспечению сбалансированности бюджетов</t>
  </si>
  <si>
    <t>Дотации (гранты) бюджетам за достижение показателей деятельности органов местного самоуправления</t>
  </si>
  <si>
    <r>
      <t xml:space="preserve">Прочие дотации бюджетам муниципальных округов </t>
    </r>
    <r>
      <rPr>
        <i/>
        <sz val="11"/>
        <rFont val="Times New Roman"/>
        <family val="1"/>
        <charset val="204"/>
      </rPr>
      <t>(дотации муниципальным образованиям Тверской области за достижение наилучших показателей,связанных с временным трудоустройством несовершеннолетних граждан в возрасте от 14 до 18 лет в свободное от учебы время)</t>
    </r>
  </si>
  <si>
    <t>000 2 02 15002 14 0000 150</t>
  </si>
  <si>
    <t>000 2 02 16549 14 0000 150</t>
  </si>
  <si>
    <t>000 2 02 19999 14 2257 150</t>
  </si>
  <si>
    <t>ВОЗВРАТ ОСТАТКОВ СУБСИДИЙ, СУБВЕНЦИЙ И ИНЫХ МЕЖБЮДЖЕТНЫХ ТРАНСФЕРТОВ, ИМЕЮЩИХ ЦЕЛЕВОЕ НАЗНАЧЕНИЕ, ПРОШЛЫХ ЛЕТ</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</si>
  <si>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</si>
  <si>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000 2 19 00000 00 0000 150</t>
  </si>
  <si>
    <t>000 2 19 60010 14 0000 150</t>
  </si>
  <si>
    <r>
      <rPr>
        <sz val="11"/>
        <rFont val="Times New Roman"/>
        <family val="1"/>
        <charset val="204"/>
      </rPr>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округов </t>
    </r>
    <r>
      <rPr>
        <i/>
        <sz val="11"/>
        <rFont val="Times New Roman"/>
        <family val="1"/>
        <charset val="204"/>
      </rPr>
      <t>(на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r>
  </si>
  <si>
    <r>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округов </t>
    </r>
    <r>
      <rPr>
        <i/>
        <sz val="11"/>
        <rFont val="Times New Roman"/>
        <family val="1"/>
        <charset val="204"/>
      </rPr>
      <t>(на реализацию мероприятий по обращениям, поступающим к депутатам Законодательного Собрания Тверской области)</t>
    </r>
  </si>
  <si>
    <r>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округов </t>
    </r>
    <r>
      <rPr>
        <i/>
        <sz val="11"/>
        <rFont val="Times New Roman"/>
        <family val="1"/>
        <charset val="204"/>
      </rPr>
      <t>(на укрепление материально-технической базы муниципальных общеобразовательных организаций)</t>
    </r>
  </si>
  <si>
    <r>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округов </t>
    </r>
    <r>
      <rPr>
        <i/>
        <sz val="11"/>
        <rFont val="Times New Roman"/>
        <family val="1"/>
        <charset val="204"/>
      </rPr>
      <t>(на капитальный ремонт и ремонт улично-дорожной сети муниципальных образований Тверской области)</t>
    </r>
  </si>
  <si>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</si>
  <si>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муниципальных округов от возврата бюджетными учреждениями остатков субсидий прошлых лет</t>
  </si>
  <si>
    <t>000 2 18 00000 00 0000 150</t>
  </si>
  <si>
    <t>000 2 18 04010 14 0000 150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</si>
  <si>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</si>
  <si>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000 1 17 15020 14 9045 150</t>
  </si>
  <si>
    <r>
      <t xml:space="preserve">000 1 16 01063 01 </t>
    </r>
    <r>
      <rPr>
        <i/>
        <sz val="10"/>
        <rFont val="Times New Roman"/>
        <family val="1"/>
        <charset val="204"/>
      </rPr>
      <t>9000</t>
    </r>
    <r>
      <rPr>
        <sz val="10"/>
        <rFont val="Times New Roman"/>
        <family val="1"/>
        <charset val="204"/>
      </rPr>
      <t xml:space="preserve"> 140</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</si>
  <si>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1"/>
        <rFont val="Times New Roman"/>
        <family val="1"/>
        <charset val="204"/>
      </rPr>
      <t>(иные штрафы)</t>
    </r>
  </si>
  <si>
    <r>
      <t xml:space="preserve">000 1 16 01073 01 </t>
    </r>
    <r>
      <rPr>
        <i/>
        <sz val="10"/>
        <rFont val="Times New Roman"/>
        <family val="1"/>
        <charset val="204"/>
      </rPr>
      <t>9000</t>
    </r>
    <r>
      <rPr>
        <sz val="10"/>
        <rFont val="Times New Roman"/>
        <family val="1"/>
        <charset val="204"/>
      </rPr>
      <t xml:space="preserve"> 140</t>
    </r>
  </si>
  <si>
    <r>
      <rPr>
        <sz val="11"/>
        <rFont val="Times New Roman"/>
        <family val="1"/>
        <charset val="204"/>
      </rP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1"/>
        <rFont val="Times New Roman"/>
        <family val="1"/>
        <charset val="204"/>
      </rPr>
      <t>(иные штрафы)</t>
    </r>
  </si>
  <si>
    <r>
      <t xml:space="preserve">000 1 16 01083 01 </t>
    </r>
    <r>
      <rPr>
        <i/>
        <sz val="10"/>
        <rFont val="Times New Roman"/>
        <family val="1"/>
        <charset val="204"/>
      </rPr>
      <t>0037</t>
    </r>
    <r>
      <rPr>
        <sz val="10"/>
        <rFont val="Times New Roman"/>
        <family val="1"/>
        <charset val="204"/>
      </rPr>
      <t xml:space="preserve"> 140</t>
    </r>
  </si>
  <si>
    <r>
      <t xml:space="preserve">000 1 16 01083 01 </t>
    </r>
    <r>
      <rPr>
        <i/>
        <sz val="10"/>
        <rFont val="Times New Roman"/>
        <family val="1"/>
        <charset val="204"/>
      </rPr>
      <t>0281</t>
    </r>
    <r>
      <rPr>
        <sz val="10"/>
        <rFont val="Times New Roman"/>
        <family val="1"/>
        <charset val="204"/>
      </rPr>
      <t xml:space="preserve"> 140</t>
    </r>
  </si>
  <si>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t>
  </si>
  <si>
    <r>
      <rPr>
        <sz val="11"/>
        <rFont val="Times New Roman"/>
        <family val="1"/>
        <charset val="204"/>
      </rPr>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r>
    <r>
      <rPr>
        <i/>
        <sz val="11"/>
        <rFont val="Times New Roman"/>
        <family val="1"/>
        <charset val="204"/>
      </rPr>
      <t xml:space="preserve"> (штрафы за нарушение порядка полного и (или) частичного ограничения режима потребления электрической энергии, порядка ограничения и прекращения подачи тепловой энергии, правил ограничения подачи (поставки) и отбора газа либо порядка временного прекращения или ограничения водоснабжения, водоотведения, транспортировки воды и (или) сточных вод)</t>
    </r>
  </si>
  <si>
    <r>
      <t xml:space="preserve">000 1 16 01193 01 </t>
    </r>
    <r>
      <rPr>
        <i/>
        <sz val="10"/>
        <rFont val="Times New Roman"/>
        <family val="1"/>
        <charset val="204"/>
      </rPr>
      <t>0007</t>
    </r>
    <r>
      <rPr>
        <sz val="10"/>
        <rFont val="Times New Roman"/>
        <family val="1"/>
        <charset val="204"/>
      </rPr>
      <t xml:space="preserve"> 140</t>
    </r>
  </si>
  <si>
    <r>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r>
    <r>
      <rPr>
        <i/>
        <sz val="11"/>
        <rFont val="Times New Roman"/>
        <family val="1"/>
        <charset val="204"/>
      </rPr>
      <t xml:space="preserve"> (штрафы за непредставление сведений (информации))</t>
    </r>
  </si>
  <si>
    <r>
      <rPr>
        <sz val="11"/>
        <rFont val="Times New Roman"/>
        <family val="1"/>
        <charset val="204"/>
      </rP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1"/>
        <rFont val="Times New Roman"/>
        <family val="1"/>
        <charset val="204"/>
      </rPr>
      <t>(штрафы за заведомо ложный вызов специализированных служб)</t>
    </r>
  </si>
  <si>
    <r>
      <rPr>
        <sz val="11"/>
        <color theme="1"/>
        <rFont val="Times New Roman"/>
        <family val="1"/>
        <charset val="204"/>
      </rPr>
      <t xml:space="preserve">Иные штрафы,неустойки,пени,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r>
    <r>
      <rPr>
        <i/>
        <sz val="11"/>
        <color theme="1"/>
        <rFont val="Times New Roman"/>
        <family val="1"/>
        <charset val="204"/>
      </rPr>
      <t>(пени, уплаченные по договорам продажи объектов субъектам малого и среднего предпринимательства в рассрочку на условиях преимущественного права выкупа, заключенным в предыдущие годы)</t>
    </r>
  </si>
  <si>
    <r>
      <rPr>
        <sz val="11"/>
        <color theme="1"/>
        <rFont val="Times New Roman"/>
        <family val="1"/>
        <charset val="204"/>
      </rPr>
      <t xml:space="preserve">Иные штрафы,неустойки,пени,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r>
    <r>
      <rPr>
        <i/>
        <sz val="11"/>
        <color theme="1"/>
        <rFont val="Times New Roman"/>
        <family val="1"/>
        <charset val="204"/>
      </rPr>
      <t>(пени, уплаченные по договорам найма муниципального жилья)</t>
    </r>
  </si>
  <si>
    <t>000 1 17 14020 14 0000 150</t>
  </si>
  <si>
    <t>Средства самообложения граждан, зачисляемые в бюджеты муниципальных округов</t>
  </si>
  <si>
    <t>000 2 02 19999 14 0000 150</t>
  </si>
  <si>
    <t xml:space="preserve">Прочие дотации бюджетам муниципальных округов </t>
  </si>
  <si>
    <t>СУБВЕНЦИИ БЮДЖЕТАМ БЮДЖЕТНОЙ СИСТЕМЫ РОССИЙСКОЙ ФЕДЕРАЦИИ</t>
  </si>
  <si>
    <t>ИНЫЕ МЕЖБЮДЖЕТНЫЕ ТРАНСФЕРТЫ</t>
  </si>
  <si>
    <r>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округов </t>
    </r>
    <r>
      <rPr>
        <i/>
        <sz val="11"/>
        <rFont val="Times New Roman"/>
        <family val="1"/>
        <charset val="204"/>
      </rPr>
      <t>(на укрепление материально-технической базы муниципальных дошкольных образовательных организаций)</t>
    </r>
  </si>
  <si>
    <r>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r>
    <r>
      <rPr>
        <i/>
        <sz val="11"/>
        <rFont val="Times New Roman"/>
        <family val="1"/>
        <charset val="204"/>
      </rPr>
      <t xml:space="preserve">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r>
  </si>
  <si>
    <r>
      <rPr>
        <sz val="11"/>
        <rFont val="Times New Roman"/>
        <family val="1"/>
        <charset val="204"/>
      </rPr>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r>
    <r>
      <rPr>
        <i/>
        <sz val="11"/>
        <rFont val="Times New Roman"/>
        <family val="1"/>
        <charset val="204"/>
      </rPr>
      <t xml:space="preserve"> (дотации (гранты) бюджетам муниципальных округов за достижение показателей деятельности органов местного самоуправления)</t>
    </r>
  </si>
  <si>
    <r>
      <rPr>
        <sz val="10"/>
        <rFont val="Times New Roman"/>
        <family val="1"/>
        <charset val="204"/>
      </rPr>
      <t>000 1 16 01193 01</t>
    </r>
    <r>
      <rPr>
        <i/>
        <sz val="10"/>
        <rFont val="Times New Roman"/>
        <family val="1"/>
        <charset val="204"/>
      </rPr>
      <t xml:space="preserve"> 0013 </t>
    </r>
    <r>
      <rPr>
        <sz val="10"/>
        <rFont val="Times New Roman"/>
        <family val="1"/>
        <charset val="204"/>
      </rPr>
      <t>140</t>
    </r>
  </si>
  <si>
    <t>000 1 11 05410 14 0000 120</t>
  </si>
  <si>
    <t>000 1 14 01040 14 0000 410</t>
  </si>
  <si>
    <r>
      <t xml:space="preserve">000 1 16 01063 01 </t>
    </r>
    <r>
      <rPr>
        <i/>
        <sz val="10"/>
        <rFont val="Times New Roman"/>
        <family val="1"/>
        <charset val="204"/>
      </rPr>
      <t>0009</t>
    </r>
    <r>
      <rPr>
        <sz val="10"/>
        <rFont val="Times New Roman"/>
        <family val="1"/>
        <charset val="204"/>
      </rPr>
      <t xml:space="preserve"> 140</t>
    </r>
  </si>
  <si>
    <r>
      <rPr>
        <sz val="10"/>
        <rFont val="Times New Roman"/>
        <family val="1"/>
        <charset val="204"/>
      </rPr>
      <t xml:space="preserve">000 1 16 01093 01 </t>
    </r>
    <r>
      <rPr>
        <i/>
        <sz val="10"/>
        <rFont val="Times New Roman"/>
        <family val="1"/>
        <charset val="204"/>
      </rPr>
      <t xml:space="preserve">0022 </t>
    </r>
    <r>
      <rPr>
        <sz val="10"/>
        <rFont val="Times New Roman"/>
        <family val="1"/>
        <charset val="204"/>
      </rPr>
      <t>140</t>
    </r>
  </si>
  <si>
    <r>
      <rPr>
        <sz val="10"/>
        <color theme="1"/>
        <rFont val="Times New Roman"/>
        <family val="1"/>
        <charset val="204"/>
      </rPr>
      <t>000 1 16 07090 14</t>
    </r>
    <r>
      <rPr>
        <i/>
        <sz val="10"/>
        <color theme="1"/>
        <rFont val="Times New Roman"/>
        <family val="1"/>
        <charset val="204"/>
      </rPr>
      <t xml:space="preserve"> 9044 </t>
    </r>
    <r>
      <rPr>
        <sz val="10"/>
        <color theme="1"/>
        <rFont val="Times New Roman"/>
        <family val="1"/>
        <charset val="204"/>
      </rPr>
      <t>140</t>
    </r>
  </si>
  <si>
    <r>
      <t xml:space="preserve">000 2 02 49999 14 </t>
    </r>
    <r>
      <rPr>
        <i/>
        <sz val="10"/>
        <rFont val="Times New Roman"/>
        <family val="1"/>
        <charset val="204"/>
      </rPr>
      <t>8012</t>
    </r>
    <r>
      <rPr>
        <sz val="10"/>
        <rFont val="Times New Roman"/>
        <family val="1"/>
        <charset val="204"/>
      </rPr>
      <t xml:space="preserve"> 150</t>
    </r>
  </si>
  <si>
    <r>
      <t xml:space="preserve">000 2 02 49999 14 </t>
    </r>
    <r>
      <rPr>
        <i/>
        <sz val="10"/>
        <rFont val="Times New Roman"/>
        <family val="1"/>
        <charset val="204"/>
      </rPr>
      <t>8013</t>
    </r>
    <r>
      <rPr>
        <sz val="10"/>
        <rFont val="Times New Roman"/>
        <family val="1"/>
        <charset val="204"/>
      </rPr>
      <t xml:space="preserve"> 150</t>
    </r>
  </si>
  <si>
    <r>
      <t xml:space="preserve">0000 2 02 49999 14 </t>
    </r>
    <r>
      <rPr>
        <i/>
        <sz val="10"/>
        <rFont val="Times New Roman"/>
        <family val="1"/>
        <charset val="204"/>
      </rPr>
      <t>9050</t>
    </r>
    <r>
      <rPr>
        <sz val="10"/>
        <rFont val="Times New Roman"/>
        <family val="1"/>
        <charset val="204"/>
      </rPr>
      <t xml:space="preserve"> 150</t>
    </r>
  </si>
  <si>
    <r>
      <t xml:space="preserve">000 2 19 60010 14 </t>
    </r>
    <r>
      <rPr>
        <i/>
        <sz val="10"/>
        <rFont val="Times New Roman"/>
        <family val="1"/>
        <charset val="204"/>
      </rPr>
      <t>1654</t>
    </r>
    <r>
      <rPr>
        <sz val="10"/>
        <rFont val="Times New Roman"/>
        <family val="1"/>
        <charset val="204"/>
      </rPr>
      <t xml:space="preserve"> 150</t>
    </r>
  </si>
  <si>
    <r>
      <t xml:space="preserve">000 2 19 60010 14 </t>
    </r>
    <r>
      <rPr>
        <i/>
        <sz val="10"/>
        <rFont val="Times New Roman"/>
        <family val="1"/>
        <charset val="204"/>
      </rPr>
      <t>2093</t>
    </r>
    <r>
      <rPr>
        <sz val="10"/>
        <rFont val="Times New Roman"/>
        <family val="1"/>
        <charset val="204"/>
      </rPr>
      <t xml:space="preserve"> 150</t>
    </r>
  </si>
  <si>
    <r>
      <t xml:space="preserve">000 2 19 60010 14 </t>
    </r>
    <r>
      <rPr>
        <i/>
        <sz val="10"/>
        <rFont val="Times New Roman"/>
        <family val="1"/>
        <charset val="204"/>
      </rPr>
      <t>2164</t>
    </r>
    <r>
      <rPr>
        <sz val="10"/>
        <rFont val="Times New Roman"/>
        <family val="1"/>
        <charset val="204"/>
      </rPr>
      <t xml:space="preserve"> 150</t>
    </r>
  </si>
  <si>
    <r>
      <t xml:space="preserve">000 2 19 60010 14 </t>
    </r>
    <r>
      <rPr>
        <i/>
        <sz val="10"/>
        <rFont val="Times New Roman"/>
        <family val="1"/>
        <charset val="204"/>
      </rPr>
      <t>2190</t>
    </r>
    <r>
      <rPr>
        <sz val="10"/>
        <rFont val="Times New Roman"/>
        <family val="1"/>
        <charset val="204"/>
      </rPr>
      <t xml:space="preserve"> 150</t>
    </r>
  </si>
  <si>
    <r>
      <t xml:space="preserve">000 2 19 60010 14 </t>
    </r>
    <r>
      <rPr>
        <i/>
        <sz val="10"/>
        <rFont val="Times New Roman"/>
        <family val="1"/>
        <charset val="204"/>
      </rPr>
      <t>2222</t>
    </r>
    <r>
      <rPr>
        <sz val="10"/>
        <rFont val="Times New Roman"/>
        <family val="1"/>
        <charset val="204"/>
      </rPr>
      <t xml:space="preserve"> 150</t>
    </r>
  </si>
  <si>
    <r>
      <t xml:space="preserve">000 2 19  600 10 14 </t>
    </r>
    <r>
      <rPr>
        <i/>
        <sz val="10"/>
        <rFont val="Times New Roman"/>
        <family val="1"/>
        <charset val="204"/>
      </rPr>
      <t>222</t>
    </r>
    <r>
      <rPr>
        <sz val="10"/>
        <rFont val="Times New Roman"/>
        <family val="1"/>
        <charset val="204"/>
      </rPr>
      <t>4 150</t>
    </r>
  </si>
  <si>
    <r>
      <t xml:space="preserve">000 2 19 60010 14 </t>
    </r>
    <r>
      <rPr>
        <i/>
        <sz val="10"/>
        <rFont val="Times New Roman"/>
        <family val="1"/>
        <charset val="204"/>
      </rPr>
      <t>3029</t>
    </r>
    <r>
      <rPr>
        <sz val="10"/>
        <rFont val="Times New Roman"/>
        <family val="1"/>
        <charset val="204"/>
      </rPr>
      <t xml:space="preserve"> 150</t>
    </r>
  </si>
  <si>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</si>
  <si>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r>
      <t>Прочие доходы от компенсации затрат бюджетов муниципальных округов</t>
    </r>
    <r>
      <rPr>
        <i/>
        <sz val="11"/>
        <rFont val="Times New Roman"/>
        <family val="1"/>
        <charset val="204"/>
      </rPr>
      <t xml:space="preserve"> (возврат дебиторской задолженности получателями средств бюджета)</t>
    </r>
  </si>
  <si>
    <r>
      <t>Прочие межбюджетные трансферты, передаваемые бюджетам муниципальных округов</t>
    </r>
    <r>
      <rPr>
        <i/>
        <sz val="11"/>
        <rFont val="Times New Roman"/>
        <family val="1"/>
        <charset val="204"/>
      </rPr>
      <t xml:space="preserve"> (на организацию функционирования систем теплоснабжения на территории муниципальных образований Тверской области)</t>
    </r>
  </si>
  <si>
    <r>
      <t xml:space="preserve">000 2 02 49999 14 </t>
    </r>
    <r>
      <rPr>
        <i/>
        <sz val="10"/>
        <rFont val="Times New Roman"/>
        <family val="1"/>
        <charset val="204"/>
      </rPr>
      <t>2258</t>
    </r>
    <r>
      <rPr>
        <sz val="10"/>
        <rFont val="Times New Roman"/>
        <family val="1"/>
        <charset val="204"/>
      </rPr>
      <t xml:space="preserve"> 150</t>
    </r>
  </si>
  <si>
    <r>
      <rPr>
        <sz val="11"/>
        <rFont val="Times New Roman"/>
        <family val="1"/>
        <charset val="204"/>
      </rPr>
      <t xml:space="preserve">Прочие межбюджетные трансферты, передаваемые бюджетам муниципальных округов </t>
    </r>
    <r>
      <rPr>
        <i/>
        <sz val="11"/>
        <rFont val="Times New Roman"/>
        <family val="1"/>
        <charset val="204"/>
      </rPr>
      <t>(на реализацию программы по поддержке местных инициатив в Тверской области "Приобретение минитрактора Zim Ani TC102HV (или эквивалента) для нужд Ржевского муниципального округа")</t>
    </r>
  </si>
  <si>
    <t>к Решению Думы Ржевского муниципального округа</t>
  </si>
  <si>
    <t>"Об утверждении отчета об исполнении бюджета</t>
  </si>
  <si>
    <t>Ржевского муниципального округа</t>
  </si>
  <si>
    <t>Приложение № 2</t>
  </si>
  <si>
    <t>от 29.05.2025  № 275</t>
  </si>
  <si>
    <r>
      <t xml:space="preserve"> Инициативные платежи, зачисляемые в бюджеты муниципальных округов </t>
    </r>
    <r>
      <rPr>
        <i/>
        <sz val="11"/>
        <rFont val="Times New Roman"/>
        <family val="1"/>
        <charset val="204"/>
      </rPr>
      <t xml:space="preserve">(на реализацию программы по поддержке местных инициатив в Тверской области "Благоустройство дворовой территории по адресу: Тверская область, г. Ржев, ул.Тертия Филиппова, дом 65")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</si>
</sst>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8" x14ac:knownFonts="1">
    <font>
      <sz val="11"/>
      <color theme="1"/>
      <name val="Calibri"/>
      <family val="2"/>
      <charset val="204"/>
      <scheme val="minor"/>
    </font>
    <font>
      <sz val="9"/>
      <name val="Times New Roman"/>
      <family val="1"/>
      <charset val="204"/>
    </font>
    <font>
      <sz val="10"/>
      <name val="Times New Roman"/>
      <family val="1"/>
      <charset val="204"/>
    </font>
    <font>
      <b/>
      <sz val="13"/>
      <name val="Times New Roman"/>
      <family val="1"/>
      <charset val="204"/>
    </font>
    <font>
      <sz val="11"/>
      <name val="Times New Roman"/>
      <family val="1"/>
      <charset val="204"/>
    </font>
    <font>
      <i/>
      <sz val="11"/>
      <name val="Times New Roman"/>
      <family val="1"/>
      <charset val="204"/>
    </font>
    <font>
      <b/>
      <sz val="11"/>
      <name val="Times New Roman"/>
      <family val="1"/>
      <charset val="204"/>
    </font>
    <font>
      <sz val="11"/>
      <color rgb="FFFF0000"/>
      <name val="Times New Roman"/>
      <family val="1"/>
      <charset val="204"/>
    </font>
    <font>
      <sz val="12"/>
      <color rgb="FFFF0000"/>
      <name val="Times New Roman"/>
      <family val="1"/>
      <charset val="204"/>
    </font>
    <font>
      <sz val="10"/>
      <color rgb="FF000000"/>
      <name val="Arial Cyr"/>
    </font>
    <font>
      <sz val="9"/>
      <color rgb="FF0000FF"/>
      <name val="Times New Roman"/>
      <family val="1"/>
      <charset val="204"/>
    </font>
    <font>
      <sz val="10"/>
      <color rgb="FF0000FF"/>
      <name val="Times New Roman"/>
      <family val="1"/>
      <charset val="204"/>
    </font>
    <font>
      <b/>
      <sz val="13"/>
      <color rgb="FF0000FF"/>
      <name val="Times New Roman"/>
      <family val="1"/>
      <charset val="204"/>
    </font>
    <font>
      <sz val="11"/>
      <color rgb="FF0000FF"/>
      <name val="Times New Roman"/>
      <family val="1"/>
      <charset val="204"/>
    </font>
    <font>
      <i/>
      <sz val="11"/>
      <color rgb="FF0000FF"/>
      <name val="Times New Roman"/>
      <family val="1"/>
      <charset val="204"/>
    </font>
    <font>
      <sz val="11"/>
      <color rgb="FF0000FF"/>
      <name val="Calibri"/>
      <family val="2"/>
      <charset val="204"/>
      <scheme val="minor"/>
    </font>
    <font>
      <b/>
      <sz val="10"/>
      <name val="Times New Roman"/>
      <family val="1"/>
      <charset val="204"/>
    </font>
    <font>
      <i/>
      <sz val="10"/>
      <name val="Times New Roman"/>
      <family val="1"/>
      <charset val="204"/>
    </font>
    <font>
      <b/>
      <sz val="12"/>
      <name val="Times New Roman"/>
      <family val="1"/>
      <charset val="204"/>
    </font>
    <font>
      <b/>
      <sz val="9"/>
      <name val="Times New Roman"/>
      <family val="1"/>
      <charset val="204"/>
    </font>
    <font>
      <b/>
      <sz val="11"/>
      <color rgb="FF0000FF"/>
      <name val="Times New Roman"/>
      <family val="1"/>
      <charset val="204"/>
    </font>
    <font>
      <i/>
      <sz val="11"/>
      <color theme="1"/>
      <name val="Times New Roman"/>
      <family val="1"/>
      <charset val="204"/>
    </font>
    <font>
      <sz val="10"/>
      <color theme="1"/>
      <name val="Times New Roman"/>
      <family val="1"/>
      <charset val="204"/>
    </font>
    <font>
      <i/>
      <sz val="10"/>
      <color theme="1"/>
      <name val="Times New Roman"/>
      <family val="1"/>
      <charset val="204"/>
    </font>
    <font>
      <sz val="11"/>
      <color theme="1"/>
      <name val="Times New Roman"/>
      <family val="1"/>
      <charset val="204"/>
    </font>
    <font>
      <b/>
      <sz val="12"/>
      <color rgb="FF000000"/>
      <name val="Arial Cyr"/>
    </font>
    <font>
      <sz val="9"/>
      <color rgb="FF000000"/>
      <name val="Times New Roman"/>
      <family val="1"/>
      <charset val="204"/>
    </font>
    <font>
      <sz val="11"/>
      <name val="Calibri"/>
      <family val="2"/>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rgb="FF000000"/>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s>
  <cellStyleXfs count="5">
    <xf numFmtId="0" fontId="0" fillId="0" borderId="0"/>
    <xf numFmtId="1" fontId="9" fillId="0" borderId="10">
      <alignment horizontal="center" vertical="top" shrinkToFit="1"/>
    </xf>
    <xf numFmtId="0" fontId="9" fillId="0" borderId="10">
      <alignment horizontal="left" vertical="top" wrapText="1"/>
    </xf>
    <xf numFmtId="0" fontId="25" fillId="0" borderId="0">
      <alignment horizontal="center"/>
    </xf>
    <xf numFmtId="0" fontId="27" fillId="0" borderId="0"/>
  </cellStyleXfs>
  <cellXfs count="114">
    <xf numFmtId="0" fontId="0" fillId="0" borderId="0" xfId="0"/>
    <xf numFmtId="0" fontId="4" fillId="0" borderId="0" xfId="0" applyFont="1" applyFill="1"/>
    <xf numFmtId="0" fontId="2" fillId="0" borderId="0" xfId="0" applyFont="1" applyFill="1"/>
    <xf numFmtId="0" fontId="2" fillId="0" borderId="0" xfId="0" applyFont="1" applyFill="1" applyAlignment="1"/>
    <xf numFmtId="0" fontId="3" fillId="0" borderId="0" xfId="0" applyFont="1" applyFill="1"/>
    <xf numFmtId="0" fontId="1" fillId="0" borderId="0" xfId="0" applyFont="1" applyFill="1"/>
    <xf numFmtId="0" fontId="5" fillId="0" borderId="0" xfId="0" applyFont="1" applyFill="1"/>
    <xf numFmtId="0" fontId="7" fillId="0" borderId="0" xfId="0" applyFont="1" applyFill="1"/>
    <xf numFmtId="0" fontId="4" fillId="0" borderId="0" xfId="0" applyFont="1" applyFill="1" applyBorder="1"/>
    <xf numFmtId="164" fontId="8" fillId="0" borderId="0" xfId="0" applyNumberFormat="1" applyFont="1" applyFill="1" applyBorder="1" applyAlignment="1">
      <alignment horizontal="right" wrapText="1"/>
    </xf>
    <xf numFmtId="164" fontId="0" fillId="0" borderId="0" xfId="0" applyNumberFormat="1"/>
    <xf numFmtId="0" fontId="0" fillId="0" borderId="0" xfId="0" applyFill="1" applyBorder="1" applyAlignment="1"/>
    <xf numFmtId="0" fontId="13" fillId="0" borderId="0" xfId="0" applyFont="1" applyFill="1"/>
    <xf numFmtId="4" fontId="13" fillId="0" borderId="0" xfId="0" applyNumberFormat="1" applyFont="1" applyFill="1"/>
    <xf numFmtId="4" fontId="10" fillId="0" borderId="0" xfId="0" applyNumberFormat="1" applyFont="1" applyFill="1"/>
    <xf numFmtId="4" fontId="12" fillId="0" borderId="0" xfId="0" applyNumberFormat="1" applyFont="1" applyFill="1"/>
    <xf numFmtId="4" fontId="11" fillId="0" borderId="0" xfId="0" applyNumberFormat="1" applyFont="1" applyFill="1"/>
    <xf numFmtId="4" fontId="14" fillId="0" borderId="0" xfId="0" applyNumberFormat="1" applyFont="1" applyFill="1"/>
    <xf numFmtId="4" fontId="13" fillId="0" borderId="0" xfId="0" applyNumberFormat="1" applyFont="1" applyFill="1" applyBorder="1" applyAlignment="1">
      <alignment wrapText="1"/>
    </xf>
    <xf numFmtId="0" fontId="15" fillId="0" borderId="0" xfId="0" applyFont="1" applyFill="1" applyBorder="1" applyAlignment="1"/>
    <xf numFmtId="4" fontId="4" fillId="0" borderId="0" xfId="0" applyNumberFormat="1" applyFont="1" applyFill="1"/>
    <xf numFmtId="4" fontId="1" fillId="0" borderId="0" xfId="0" applyNumberFormat="1" applyFont="1" applyFill="1"/>
    <xf numFmtId="4" fontId="2" fillId="0" borderId="0" xfId="0" applyNumberFormat="1" applyFont="1" applyFill="1"/>
    <xf numFmtId="4" fontId="3" fillId="0" borderId="0" xfId="0" applyNumberFormat="1" applyFont="1" applyFill="1"/>
    <xf numFmtId="4" fontId="7" fillId="0" borderId="0" xfId="0" applyNumberFormat="1" applyFont="1" applyFill="1"/>
    <xf numFmtId="4" fontId="5" fillId="0" borderId="0" xfId="0" applyNumberFormat="1" applyFont="1" applyFill="1"/>
    <xf numFmtId="4" fontId="4" fillId="0" borderId="0" xfId="0" applyNumberFormat="1" applyFont="1" applyFill="1" applyBorder="1"/>
    <xf numFmtId="4" fontId="7" fillId="0" borderId="0" xfId="0" applyNumberFormat="1" applyFont="1" applyFill="1" applyBorder="1" applyAlignment="1">
      <alignment horizontal="left" wrapText="1"/>
    </xf>
    <xf numFmtId="4" fontId="20" fillId="0" borderId="0" xfId="0" applyNumberFormat="1" applyFont="1" applyFill="1"/>
    <xf numFmtId="4" fontId="6" fillId="0" borderId="0" xfId="0" applyNumberFormat="1" applyFont="1" applyFill="1"/>
    <xf numFmtId="0" fontId="6" fillId="0" borderId="0" xfId="0" applyFont="1" applyFill="1"/>
    <xf numFmtId="4" fontId="20" fillId="0" borderId="0" xfId="0" applyNumberFormat="1" applyFont="1" applyFill="1" applyBorder="1" applyAlignment="1">
      <alignment vertical="center"/>
    </xf>
    <xf numFmtId="0" fontId="6" fillId="0" borderId="0" xfId="0" applyFont="1" applyFill="1" applyBorder="1"/>
    <xf numFmtId="4" fontId="13" fillId="0" borderId="0" xfId="0" applyNumberFormat="1" applyFont="1" applyFill="1" applyBorder="1" applyAlignment="1">
      <alignment horizontal="left" wrapText="1"/>
    </xf>
    <xf numFmtId="0" fontId="2" fillId="0" borderId="0" xfId="0" applyFont="1" applyFill="1" applyAlignment="1">
      <alignment horizontal="right" vertical="top"/>
    </xf>
    <xf numFmtId="0" fontId="2" fillId="0" borderId="0" xfId="0" applyFont="1" applyFill="1" applyAlignment="1">
      <alignment horizontal="right" indent="1"/>
    </xf>
    <xf numFmtId="164" fontId="16" fillId="0" borderId="6" xfId="0" applyNumberFormat="1" applyFont="1" applyFill="1" applyBorder="1" applyAlignment="1">
      <alignment horizontal="right" wrapText="1"/>
    </xf>
    <xf numFmtId="164" fontId="2" fillId="0" borderId="6" xfId="0" applyNumberFormat="1" applyFont="1" applyFill="1" applyBorder="1" applyAlignment="1">
      <alignment horizontal="right" wrapText="1"/>
    </xf>
    <xf numFmtId="164" fontId="2" fillId="0" borderId="4" xfId="0" applyNumberFormat="1" applyFont="1" applyFill="1" applyBorder="1" applyAlignment="1">
      <alignment horizontal="right" wrapText="1"/>
    </xf>
    <xf numFmtId="164" fontId="17" fillId="0" borderId="6" xfId="0" applyNumberFormat="1" applyFont="1" applyFill="1" applyBorder="1" applyAlignment="1">
      <alignment horizontal="right" wrapText="1"/>
    </xf>
    <xf numFmtId="164" fontId="17" fillId="0" borderId="4" xfId="0" applyNumberFormat="1" applyFont="1" applyFill="1" applyBorder="1" applyAlignment="1">
      <alignment horizontal="right" wrapText="1"/>
    </xf>
    <xf numFmtId="164" fontId="17" fillId="0" borderId="5" xfId="0" applyNumberFormat="1" applyFont="1" applyFill="1" applyBorder="1" applyAlignment="1">
      <alignment horizontal="right" wrapText="1"/>
    </xf>
    <xf numFmtId="164" fontId="2" fillId="0" borderId="5" xfId="0" applyNumberFormat="1" applyFont="1" applyFill="1" applyBorder="1" applyAlignment="1">
      <alignment horizontal="right" wrapText="1"/>
    </xf>
    <xf numFmtId="164" fontId="16" fillId="0" borderId="4" xfId="0" applyNumberFormat="1" applyFont="1" applyFill="1" applyBorder="1" applyAlignment="1">
      <alignment horizontal="right" wrapText="1"/>
    </xf>
    <xf numFmtId="164" fontId="2" fillId="0" borderId="0" xfId="0" applyNumberFormat="1" applyFont="1" applyFill="1"/>
    <xf numFmtId="0" fontId="2" fillId="0" borderId="0" xfId="0" applyFont="1" applyFill="1" applyAlignment="1">
      <alignment vertical="top"/>
    </xf>
    <xf numFmtId="0" fontId="16" fillId="0" borderId="6" xfId="0" applyFont="1" applyFill="1" applyBorder="1" applyAlignment="1"/>
    <xf numFmtId="1" fontId="2" fillId="0" borderId="11" xfId="1" applyNumberFormat="1" applyFont="1" applyFill="1" applyBorder="1" applyAlignment="1" applyProtection="1">
      <alignment shrinkToFit="1"/>
    </xf>
    <xf numFmtId="164" fontId="4" fillId="0" borderId="6" xfId="0" applyNumberFormat="1" applyFont="1" applyFill="1" applyBorder="1" applyAlignment="1">
      <alignment horizontal="right" wrapText="1"/>
    </xf>
    <xf numFmtId="0" fontId="19" fillId="0" borderId="6" xfId="0" applyFont="1" applyFill="1" applyBorder="1" applyAlignment="1">
      <alignment horizontal="center" vertical="center" wrapText="1"/>
    </xf>
    <xf numFmtId="3" fontId="19" fillId="0" borderId="6" xfId="0" applyNumberFormat="1" applyFont="1" applyFill="1" applyBorder="1" applyAlignment="1">
      <alignment horizontal="center" vertical="center" wrapText="1"/>
    </xf>
    <xf numFmtId="4" fontId="10" fillId="0" borderId="0" xfId="0" applyNumberFormat="1" applyFont="1" applyFill="1" applyAlignment="1">
      <alignment horizontal="center" vertical="center"/>
    </xf>
    <xf numFmtId="4" fontId="1" fillId="0" borderId="0" xfId="0" applyNumberFormat="1" applyFont="1" applyFill="1" applyAlignment="1">
      <alignment horizontal="center" vertical="center"/>
    </xf>
    <xf numFmtId="0" fontId="1" fillId="0" borderId="0" xfId="0" applyFont="1" applyFill="1" applyAlignment="1">
      <alignment horizontal="center" vertical="center"/>
    </xf>
    <xf numFmtId="4" fontId="13" fillId="0" borderId="0" xfId="0" applyNumberFormat="1" applyFont="1" applyFill="1" applyBorder="1" applyAlignment="1">
      <alignment vertical="center"/>
    </xf>
    <xf numFmtId="0" fontId="26" fillId="0" borderId="0" xfId="3" applyFont="1" applyAlignment="1" applyProtection="1">
      <protection locked="0"/>
    </xf>
    <xf numFmtId="0" fontId="26" fillId="0" borderId="0" xfId="3" applyNumberFormat="1" applyFont="1" applyAlignment="1" applyProtection="1"/>
    <xf numFmtId="0" fontId="1" fillId="0" borderId="0" xfId="4" applyFont="1" applyBorder="1" applyAlignment="1" applyProtection="1">
      <protection locked="0"/>
    </xf>
    <xf numFmtId="0" fontId="16" fillId="0" borderId="6" xfId="0" applyFont="1" applyFill="1" applyBorder="1" applyAlignment="1">
      <alignment shrinkToFit="1"/>
    </xf>
    <xf numFmtId="0" fontId="2" fillId="0" borderId="6" xfId="0" applyFont="1" applyFill="1" applyBorder="1" applyAlignment="1">
      <alignment shrinkToFit="1"/>
    </xf>
    <xf numFmtId="0" fontId="2" fillId="0" borderId="2" xfId="0" applyFont="1" applyFill="1" applyBorder="1" applyAlignment="1">
      <alignment shrinkToFit="1"/>
    </xf>
    <xf numFmtId="0" fontId="2" fillId="0" borderId="5" xfId="0" applyFont="1" applyFill="1" applyBorder="1" applyAlignment="1">
      <alignment shrinkToFit="1"/>
    </xf>
    <xf numFmtId="0" fontId="2" fillId="0" borderId="11" xfId="0" applyFont="1" applyFill="1" applyBorder="1" applyAlignment="1">
      <alignment shrinkToFit="1"/>
    </xf>
    <xf numFmtId="0" fontId="2" fillId="0" borderId="7" xfId="0" applyFont="1" applyFill="1" applyBorder="1" applyAlignment="1">
      <alignment shrinkToFit="1"/>
    </xf>
    <xf numFmtId="0" fontId="2" fillId="0" borderId="11" xfId="0" applyFont="1" applyFill="1" applyBorder="1" applyAlignment="1">
      <alignment horizontal="left" shrinkToFit="1"/>
    </xf>
    <xf numFmtId="0" fontId="17" fillId="0" borderId="11" xfId="0" applyFont="1" applyFill="1" applyBorder="1" applyAlignment="1">
      <alignment shrinkToFit="1"/>
    </xf>
    <xf numFmtId="0" fontId="2" fillId="0" borderId="1" xfId="0" applyFont="1" applyFill="1" applyBorder="1" applyAlignment="1">
      <alignment shrinkToFit="1"/>
    </xf>
    <xf numFmtId="0" fontId="2" fillId="0" borderId="9" xfId="0" applyFont="1" applyFill="1" applyBorder="1" applyAlignment="1">
      <alignment shrinkToFit="1"/>
    </xf>
    <xf numFmtId="0" fontId="22" fillId="0" borderId="6" xfId="0" applyFont="1" applyFill="1" applyBorder="1" applyAlignment="1">
      <alignment shrinkToFit="1"/>
    </xf>
    <xf numFmtId="0" fontId="23" fillId="0" borderId="6" xfId="0" applyFont="1" applyFill="1" applyBorder="1" applyAlignment="1">
      <alignment shrinkToFit="1"/>
    </xf>
    <xf numFmtId="0" fontId="16" fillId="0" borderId="5" xfId="0" applyFont="1" applyFill="1" applyBorder="1" applyAlignment="1">
      <alignment shrinkToFit="1"/>
    </xf>
    <xf numFmtId="0" fontId="2" fillId="0" borderId="8" xfId="0" applyFont="1" applyFill="1" applyBorder="1" applyAlignment="1">
      <alignment shrinkToFit="1"/>
    </xf>
    <xf numFmtId="0" fontId="16" fillId="0" borderId="15" xfId="0" applyFont="1" applyFill="1" applyBorder="1" applyAlignment="1">
      <alignment shrinkToFit="1"/>
    </xf>
    <xf numFmtId="0" fontId="16" fillId="0" borderId="1" xfId="0" applyFont="1" applyFill="1" applyBorder="1" applyAlignment="1">
      <alignment shrinkToFit="1"/>
    </xf>
    <xf numFmtId="0" fontId="26" fillId="0" borderId="0" xfId="3" applyNumberFormat="1" applyFont="1" applyAlignment="1" applyProtection="1">
      <alignment horizontal="right"/>
    </xf>
    <xf numFmtId="0" fontId="18" fillId="0" borderId="0" xfId="0" applyFont="1" applyFill="1" applyAlignment="1">
      <alignment horizontal="center" wrapText="1"/>
    </xf>
    <xf numFmtId="0" fontId="19" fillId="0" borderId="1"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1" xfId="0" applyNumberFormat="1" applyFont="1" applyFill="1" applyBorder="1" applyAlignment="1">
      <alignment horizontal="center" vertical="center" wrapText="1"/>
    </xf>
    <xf numFmtId="0" fontId="19" fillId="0" borderId="5" xfId="0" applyNumberFormat="1"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4" fillId="0" borderId="0" xfId="0" applyFont="1" applyFill="1" applyAlignment="1">
      <alignment horizontal="right" vertical="center"/>
    </xf>
    <xf numFmtId="0" fontId="4" fillId="0" borderId="0" xfId="0" applyNumberFormat="1" applyFont="1" applyFill="1" applyAlignment="1">
      <alignment horizontal="left" vertical="center"/>
    </xf>
    <xf numFmtId="0" fontId="6" fillId="0" borderId="6" xfId="0" applyNumberFormat="1" applyFont="1" applyFill="1" applyBorder="1" applyAlignment="1">
      <alignment horizontal="left" vertical="center" wrapText="1"/>
    </xf>
    <xf numFmtId="0" fontId="4" fillId="0" borderId="6"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4" fillId="0" borderId="6" xfId="0" applyFont="1" applyFill="1" applyBorder="1" applyAlignment="1">
      <alignment vertical="center" wrapText="1"/>
    </xf>
    <xf numFmtId="0" fontId="4" fillId="0" borderId="4" xfId="0" applyNumberFormat="1" applyFont="1" applyFill="1" applyBorder="1" applyAlignment="1">
      <alignment vertical="center" wrapText="1"/>
    </xf>
    <xf numFmtId="0" fontId="4" fillId="0" borderId="5" xfId="0" applyNumberFormat="1"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7" xfId="0" applyNumberFormat="1" applyFont="1" applyFill="1" applyBorder="1" applyAlignment="1">
      <alignment horizontal="left" vertical="center" wrapText="1"/>
    </xf>
    <xf numFmtId="0" fontId="4" fillId="0" borderId="6" xfId="0" applyNumberFormat="1" applyFont="1" applyFill="1" applyBorder="1" applyAlignment="1">
      <alignment vertical="center" wrapText="1"/>
    </xf>
    <xf numFmtId="0" fontId="4" fillId="0" borderId="5" xfId="0" applyNumberFormat="1" applyFont="1" applyFill="1" applyBorder="1" applyAlignment="1">
      <alignment vertical="center" wrapText="1"/>
    </xf>
    <xf numFmtId="0" fontId="5" fillId="0" borderId="13" xfId="2" applyNumberFormat="1" applyFont="1" applyFill="1" applyBorder="1" applyAlignment="1" applyProtection="1">
      <alignment horizontal="left" vertical="center" wrapText="1"/>
    </xf>
    <xf numFmtId="0" fontId="5" fillId="0" borderId="11"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6" xfId="0" applyFont="1" applyFill="1" applyBorder="1" applyAlignment="1">
      <alignment horizontal="left" vertical="center" wrapText="1"/>
    </xf>
    <xf numFmtId="0" fontId="6" fillId="0" borderId="5" xfId="0" applyNumberFormat="1"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11" xfId="0" applyFont="1" applyFill="1" applyBorder="1" applyAlignment="1">
      <alignment vertical="center" wrapText="1"/>
    </xf>
    <xf numFmtId="0" fontId="4" fillId="0" borderId="5" xfId="0" applyFont="1" applyFill="1" applyBorder="1" applyAlignment="1">
      <alignment vertical="center" wrapText="1"/>
    </xf>
    <xf numFmtId="0" fontId="4" fillId="0" borderId="2" xfId="0" applyNumberFormat="1" applyFont="1" applyFill="1" applyBorder="1" applyAlignment="1" applyProtection="1">
      <alignment horizontal="left" vertical="center" wrapText="1"/>
    </xf>
    <xf numFmtId="0" fontId="5" fillId="0" borderId="8" xfId="0" applyNumberFormat="1" applyFont="1" applyFill="1" applyBorder="1" applyAlignment="1">
      <alignment horizontal="left" vertical="center" wrapText="1"/>
    </xf>
    <xf numFmtId="0" fontId="4" fillId="0" borderId="8" xfId="0" applyNumberFormat="1" applyFont="1" applyFill="1" applyBorder="1" applyAlignment="1">
      <alignment horizontal="left" vertical="center" wrapText="1"/>
    </xf>
    <xf numFmtId="4" fontId="4" fillId="0" borderId="3" xfId="0" applyNumberFormat="1" applyFont="1" applyFill="1" applyBorder="1" applyAlignment="1" applyProtection="1">
      <alignment horizontal="left" vertical="center" wrapText="1"/>
      <protection locked="0"/>
    </xf>
    <xf numFmtId="0" fontId="4" fillId="0" borderId="11" xfId="0" applyNumberFormat="1" applyFont="1" applyFill="1" applyBorder="1" applyAlignment="1">
      <alignment horizontal="left" vertical="center" wrapText="1"/>
    </xf>
    <xf numFmtId="0" fontId="5" fillId="0" borderId="6" xfId="0" applyFont="1" applyFill="1" applyBorder="1" applyAlignment="1">
      <alignment horizontal="left" vertical="center" wrapText="1"/>
    </xf>
    <xf numFmtId="0" fontId="6" fillId="0" borderId="15" xfId="0" applyNumberFormat="1"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6" xfId="0" applyNumberFormat="1" applyFont="1" applyFill="1" applyBorder="1" applyAlignment="1">
      <alignment horizontal="left" vertical="center" wrapText="1"/>
    </xf>
  </cellXfs>
  <cellStyles count="5">
    <cellStyle name="xl22" xfId="3"/>
    <cellStyle name="xl23" xfId="1"/>
    <cellStyle name="xl37" xfId="2"/>
    <cellStyle name="Обычный" xfId="0" builtinId="0"/>
    <cellStyle name="Обычный 2 2" xfId="4"/>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2"/>
  <sheetViews>
    <sheetView tabSelected="1" view="pageBreakPreview" zoomScaleNormal="100" zoomScaleSheetLayoutView="100" workbookViewId="0">
      <pane ySplit="13" topLeftCell="A263" activePane="bottomLeft" state="frozen"/>
      <selection pane="bottomLeft" activeCell="B93" sqref="B93"/>
    </sheetView>
  </sheetViews>
  <sheetFormatPr defaultColWidth="9.140625" defaultRowHeight="15" x14ac:dyDescent="0.2"/>
  <cols>
    <col min="1" max="1" width="23.5703125" style="3" customWidth="1"/>
    <col min="2" max="2" width="58" style="83" customWidth="1"/>
    <col min="3" max="3" width="11.42578125" style="2" customWidth="1"/>
    <col min="4" max="4" width="11" style="2" customWidth="1"/>
    <col min="5" max="5" width="13.85546875" style="16" customWidth="1"/>
    <col min="6" max="6" width="14.5703125" style="16" customWidth="1"/>
    <col min="7" max="7" width="19" style="16" customWidth="1"/>
    <col min="8" max="8" width="24" style="22" customWidth="1"/>
    <col min="9" max="10" width="9.140625" style="2"/>
    <col min="11" max="11" width="19" style="2" customWidth="1"/>
    <col min="12" max="16384" width="9.140625" style="2"/>
  </cols>
  <sheetData>
    <row r="1" spans="1:14" customFormat="1" ht="14.25" customHeight="1" x14ac:dyDescent="0.25">
      <c r="A1" s="74" t="s">
        <v>516</v>
      </c>
      <c r="B1" s="74"/>
      <c r="C1" s="74"/>
      <c r="D1" s="74"/>
      <c r="E1" s="55"/>
      <c r="F1" s="55"/>
      <c r="G1" s="55"/>
      <c r="H1" s="55"/>
      <c r="I1" s="55"/>
      <c r="J1" s="55"/>
      <c r="K1" s="55"/>
      <c r="L1" s="55"/>
      <c r="M1" s="55"/>
      <c r="N1" s="55"/>
    </row>
    <row r="2" spans="1:14" customFormat="1" ht="14.25" customHeight="1" x14ac:dyDescent="0.25">
      <c r="A2" s="74" t="s">
        <v>513</v>
      </c>
      <c r="B2" s="74"/>
      <c r="C2" s="74"/>
      <c r="D2" s="74"/>
      <c r="E2" s="55"/>
      <c r="F2" s="55"/>
      <c r="G2" s="55"/>
      <c r="H2" s="55"/>
      <c r="I2" s="55"/>
      <c r="J2" s="55"/>
      <c r="K2" s="55"/>
      <c r="L2" s="55"/>
      <c r="M2" s="55"/>
      <c r="N2" s="55"/>
    </row>
    <row r="3" spans="1:14" customFormat="1" ht="12.75" customHeight="1" x14ac:dyDescent="0.25">
      <c r="A3" s="74" t="s">
        <v>517</v>
      </c>
      <c r="B3" s="74"/>
      <c r="C3" s="74"/>
      <c r="D3" s="74"/>
      <c r="E3" s="56"/>
      <c r="F3" s="56"/>
      <c r="G3" s="56"/>
      <c r="H3" s="56"/>
      <c r="I3" s="56"/>
      <c r="J3" s="56"/>
      <c r="K3" s="56"/>
      <c r="L3" s="56"/>
      <c r="M3" s="56"/>
      <c r="N3" s="56"/>
    </row>
    <row r="4" spans="1:14" customFormat="1" ht="12.75" customHeight="1" x14ac:dyDescent="0.25">
      <c r="A4" s="74" t="s">
        <v>514</v>
      </c>
      <c r="B4" s="74"/>
      <c r="C4" s="74"/>
      <c r="D4" s="74"/>
      <c r="E4" s="57"/>
      <c r="F4" s="56"/>
      <c r="G4" s="56"/>
      <c r="H4" s="56"/>
      <c r="I4" s="56"/>
      <c r="J4" s="56"/>
      <c r="K4" s="56"/>
      <c r="L4" s="56"/>
      <c r="M4" s="56"/>
      <c r="N4" s="56"/>
    </row>
    <row r="5" spans="1:14" customFormat="1" ht="12.75" customHeight="1" x14ac:dyDescent="0.25">
      <c r="A5" s="74" t="s">
        <v>515</v>
      </c>
      <c r="B5" s="74"/>
      <c r="C5" s="74"/>
      <c r="D5" s="74"/>
      <c r="E5" s="57"/>
      <c r="F5" s="56"/>
      <c r="G5" s="56"/>
      <c r="H5" s="56"/>
      <c r="I5" s="56"/>
      <c r="J5" s="56"/>
      <c r="K5" s="56"/>
      <c r="L5" s="56"/>
      <c r="M5" s="56"/>
      <c r="N5" s="56"/>
    </row>
    <row r="6" spans="1:14" customFormat="1" x14ac:dyDescent="0.25">
      <c r="A6" s="74" t="s">
        <v>426</v>
      </c>
      <c r="B6" s="74"/>
      <c r="C6" s="74"/>
      <c r="D6" s="74"/>
      <c r="E6" s="56"/>
      <c r="F6" s="56"/>
      <c r="G6" s="56"/>
      <c r="H6" s="56"/>
      <c r="I6" s="56"/>
      <c r="J6" s="56"/>
      <c r="K6" s="56"/>
      <c r="L6" s="56"/>
      <c r="M6" s="56"/>
      <c r="N6" s="56"/>
    </row>
    <row r="7" spans="1:14" s="5" customFormat="1" x14ac:dyDescent="0.2">
      <c r="A7" s="45"/>
      <c r="B7" s="82"/>
      <c r="C7" s="34"/>
      <c r="D7" s="34"/>
      <c r="E7" s="14"/>
      <c r="F7" s="14"/>
      <c r="G7" s="14"/>
      <c r="H7" s="21"/>
    </row>
    <row r="8" spans="1:14" s="4" customFormat="1" ht="16.5" customHeight="1" x14ac:dyDescent="0.25">
      <c r="A8" s="75" t="s">
        <v>427</v>
      </c>
      <c r="B8" s="75"/>
      <c r="C8" s="75"/>
      <c r="D8" s="75"/>
      <c r="E8" s="15"/>
      <c r="F8" s="15"/>
      <c r="G8" s="15"/>
      <c r="H8" s="23"/>
    </row>
    <row r="9" spans="1:14" s="4" customFormat="1" ht="16.5" customHeight="1" x14ac:dyDescent="0.25">
      <c r="A9" s="75" t="s">
        <v>428</v>
      </c>
      <c r="B9" s="75"/>
      <c r="C9" s="75"/>
      <c r="D9" s="75"/>
      <c r="E9" s="15"/>
      <c r="F9" s="15"/>
      <c r="G9" s="15"/>
      <c r="H9" s="23"/>
    </row>
    <row r="10" spans="1:14" x14ac:dyDescent="0.2">
      <c r="C10" s="35"/>
      <c r="D10" s="35"/>
    </row>
    <row r="11" spans="1:14" s="53" customFormat="1" ht="15.75" customHeight="1" x14ac:dyDescent="0.25">
      <c r="A11" s="76" t="s">
        <v>0</v>
      </c>
      <c r="B11" s="78" t="s">
        <v>1</v>
      </c>
      <c r="C11" s="80" t="s">
        <v>2</v>
      </c>
      <c r="D11" s="81"/>
      <c r="E11" s="51"/>
      <c r="F11" s="51"/>
      <c r="G11" s="51"/>
      <c r="H11" s="52"/>
    </row>
    <row r="12" spans="1:14" s="53" customFormat="1" ht="18" customHeight="1" x14ac:dyDescent="0.25">
      <c r="A12" s="77"/>
      <c r="B12" s="79"/>
      <c r="C12" s="49" t="s">
        <v>429</v>
      </c>
      <c r="D12" s="50" t="s">
        <v>430</v>
      </c>
      <c r="E12" s="51"/>
      <c r="F12" s="51"/>
      <c r="G12" s="51"/>
      <c r="H12" s="52"/>
    </row>
    <row r="13" spans="1:14" s="30" customFormat="1" ht="19.5" customHeight="1" x14ac:dyDescent="0.2">
      <c r="A13" s="58" t="s">
        <v>3</v>
      </c>
      <c r="B13" s="84" t="s">
        <v>4</v>
      </c>
      <c r="C13" s="36">
        <f>SUM(C14+C23+C33+C43+C49+C53+C65+C71+C76+C87+C153)</f>
        <v>1067857.96838</v>
      </c>
      <c r="D13" s="36">
        <f>SUM(D14+D23+D33+D43+D49+D53+D65+D71+D76+D87+D153)</f>
        <v>1162852.3</v>
      </c>
      <c r="E13" s="28"/>
      <c r="F13" s="28"/>
      <c r="G13" s="28"/>
      <c r="H13" s="29"/>
    </row>
    <row r="14" spans="1:14" s="1" customFormat="1" x14ac:dyDescent="0.25">
      <c r="A14" s="59" t="s">
        <v>5</v>
      </c>
      <c r="B14" s="85" t="s">
        <v>6</v>
      </c>
      <c r="C14" s="48">
        <f>SUM(C15)</f>
        <v>714686.09999999986</v>
      </c>
      <c r="D14" s="37">
        <f>SUM(D15)</f>
        <v>807137.00000000012</v>
      </c>
      <c r="E14" s="13"/>
      <c r="F14" s="13"/>
      <c r="G14" s="13"/>
      <c r="H14" s="20"/>
    </row>
    <row r="15" spans="1:14" s="1" customFormat="1" x14ac:dyDescent="0.25">
      <c r="A15" s="59" t="s">
        <v>7</v>
      </c>
      <c r="B15" s="86" t="s">
        <v>8</v>
      </c>
      <c r="C15" s="37">
        <f>SUM(C16:C22)</f>
        <v>714686.09999999986</v>
      </c>
      <c r="D15" s="37">
        <f t="shared" ref="D15" si="0">SUM(D16:D22)</f>
        <v>807137.00000000012</v>
      </c>
      <c r="E15" s="13"/>
      <c r="F15" s="13"/>
      <c r="G15" s="13"/>
      <c r="H15" s="20"/>
    </row>
    <row r="16" spans="1:14" s="1" customFormat="1" ht="87.75" customHeight="1" x14ac:dyDescent="0.25">
      <c r="A16" s="60" t="s">
        <v>9</v>
      </c>
      <c r="B16" s="85" t="s">
        <v>197</v>
      </c>
      <c r="C16" s="38">
        <v>686440.7</v>
      </c>
      <c r="D16" s="38">
        <v>780199.4</v>
      </c>
      <c r="E16" s="13"/>
      <c r="F16" s="13"/>
      <c r="G16" s="13"/>
      <c r="H16" s="20"/>
    </row>
    <row r="17" spans="1:8" s="1" customFormat="1" ht="105" x14ac:dyDescent="0.25">
      <c r="A17" s="60" t="s">
        <v>10</v>
      </c>
      <c r="B17" s="85" t="s">
        <v>11</v>
      </c>
      <c r="C17" s="38">
        <v>1396.4</v>
      </c>
      <c r="D17" s="38">
        <v>2043.9</v>
      </c>
      <c r="E17" s="13"/>
      <c r="F17" s="13"/>
      <c r="G17" s="13"/>
      <c r="H17" s="20"/>
    </row>
    <row r="18" spans="1:8" s="1" customFormat="1" ht="90" x14ac:dyDescent="0.25">
      <c r="A18" s="60" t="s">
        <v>12</v>
      </c>
      <c r="B18" s="85" t="s">
        <v>355</v>
      </c>
      <c r="C18" s="38">
        <v>8196.5</v>
      </c>
      <c r="D18" s="38">
        <v>9073.4</v>
      </c>
      <c r="E18" s="13"/>
      <c r="F18" s="13"/>
      <c r="G18" s="13"/>
      <c r="H18" s="20"/>
    </row>
    <row r="19" spans="1:8" s="1" customFormat="1" ht="90" x14ac:dyDescent="0.25">
      <c r="A19" s="60" t="s">
        <v>168</v>
      </c>
      <c r="B19" s="85" t="s">
        <v>169</v>
      </c>
      <c r="C19" s="38">
        <v>1625.7</v>
      </c>
      <c r="D19" s="38">
        <v>1765.5</v>
      </c>
      <c r="E19" s="13"/>
      <c r="F19" s="13"/>
      <c r="G19" s="13"/>
      <c r="H19" s="20"/>
    </row>
    <row r="20" spans="1:8" s="1" customFormat="1" ht="150" x14ac:dyDescent="0.25">
      <c r="A20" s="59" t="s">
        <v>90</v>
      </c>
      <c r="B20" s="87" t="s">
        <v>358</v>
      </c>
      <c r="C20" s="38">
        <v>11384.9</v>
      </c>
      <c r="D20" s="38">
        <v>5731.3</v>
      </c>
      <c r="E20" s="13"/>
      <c r="F20" s="13"/>
      <c r="G20" s="13"/>
      <c r="H20" s="20"/>
    </row>
    <row r="21" spans="1:8" s="7" customFormat="1" ht="75" x14ac:dyDescent="0.25">
      <c r="A21" s="59" t="s">
        <v>182</v>
      </c>
      <c r="B21" s="88" t="s">
        <v>356</v>
      </c>
      <c r="C21" s="38">
        <v>4494.7</v>
      </c>
      <c r="D21" s="38">
        <v>4327.8</v>
      </c>
      <c r="E21" s="13"/>
      <c r="F21" s="13"/>
      <c r="G21" s="13"/>
      <c r="H21" s="24"/>
    </row>
    <row r="22" spans="1:8" s="7" customFormat="1" ht="75" x14ac:dyDescent="0.25">
      <c r="A22" s="59" t="s">
        <v>183</v>
      </c>
      <c r="B22" s="88" t="s">
        <v>357</v>
      </c>
      <c r="C22" s="38">
        <v>1147.2</v>
      </c>
      <c r="D22" s="38">
        <v>3995.7</v>
      </c>
      <c r="E22" s="13"/>
      <c r="F22" s="13"/>
      <c r="G22" s="13"/>
      <c r="H22" s="24"/>
    </row>
    <row r="23" spans="1:8" s="1" customFormat="1" ht="45" x14ac:dyDescent="0.25">
      <c r="A23" s="59" t="s">
        <v>13</v>
      </c>
      <c r="B23" s="89" t="s">
        <v>14</v>
      </c>
      <c r="C23" s="48">
        <f>SUM(C24)</f>
        <v>45742.5</v>
      </c>
      <c r="D23" s="37">
        <f>SUM(D24)</f>
        <v>46595.7</v>
      </c>
      <c r="E23" s="13"/>
      <c r="F23" s="13"/>
      <c r="G23" s="13"/>
      <c r="H23" s="20"/>
    </row>
    <row r="24" spans="1:8" s="1" customFormat="1" ht="30" x14ac:dyDescent="0.25">
      <c r="A24" s="59" t="s">
        <v>15</v>
      </c>
      <c r="B24" s="87" t="s">
        <v>16</v>
      </c>
      <c r="C24" s="37">
        <f>SUM(C25+C27+C29+C31)</f>
        <v>45742.5</v>
      </c>
      <c r="D24" s="37">
        <f>SUM(D25+D27+D29+D31)</f>
        <v>46595.7</v>
      </c>
      <c r="E24" s="13"/>
      <c r="F24" s="13"/>
      <c r="G24" s="13"/>
      <c r="H24" s="20"/>
    </row>
    <row r="25" spans="1:8" s="1" customFormat="1" ht="75" x14ac:dyDescent="0.25">
      <c r="A25" s="59" t="s">
        <v>17</v>
      </c>
      <c r="B25" s="85" t="s">
        <v>18</v>
      </c>
      <c r="C25" s="37">
        <f>SUM(C26)</f>
        <v>23645</v>
      </c>
      <c r="D25" s="37">
        <f>SUM(D26)</f>
        <v>24073</v>
      </c>
      <c r="E25" s="13"/>
      <c r="F25" s="13"/>
      <c r="G25" s="13"/>
      <c r="H25" s="20"/>
    </row>
    <row r="26" spans="1:8" s="1" customFormat="1" ht="102" customHeight="1" x14ac:dyDescent="0.25">
      <c r="A26" s="59" t="s">
        <v>72</v>
      </c>
      <c r="B26" s="85" t="s">
        <v>184</v>
      </c>
      <c r="C26" s="37">
        <v>23645</v>
      </c>
      <c r="D26" s="37">
        <v>24073</v>
      </c>
      <c r="E26" s="13"/>
      <c r="F26" s="13"/>
      <c r="G26" s="13"/>
      <c r="H26" s="20"/>
    </row>
    <row r="27" spans="1:8" s="1" customFormat="1" ht="90" x14ac:dyDescent="0.25">
      <c r="A27" s="59" t="s">
        <v>19</v>
      </c>
      <c r="B27" s="85" t="s">
        <v>20</v>
      </c>
      <c r="C27" s="37">
        <f>SUM(C28)</f>
        <v>119.9</v>
      </c>
      <c r="D27" s="37">
        <f>SUM(D28)</f>
        <v>139.1</v>
      </c>
      <c r="E27" s="13"/>
      <c r="F27" s="13"/>
      <c r="G27" s="13"/>
      <c r="H27" s="20"/>
    </row>
    <row r="28" spans="1:8" s="1" customFormat="1" ht="116.25" customHeight="1" x14ac:dyDescent="0.25">
      <c r="A28" s="59" t="s">
        <v>73</v>
      </c>
      <c r="B28" s="85" t="s">
        <v>185</v>
      </c>
      <c r="C28" s="37">
        <v>119.9</v>
      </c>
      <c r="D28" s="37">
        <v>139.1</v>
      </c>
      <c r="E28" s="13"/>
      <c r="F28" s="13"/>
      <c r="G28" s="13"/>
      <c r="H28" s="20"/>
    </row>
    <row r="29" spans="1:8" s="1" customFormat="1" ht="75" x14ac:dyDescent="0.25">
      <c r="A29" s="59" t="s">
        <v>21</v>
      </c>
      <c r="B29" s="85" t="s">
        <v>22</v>
      </c>
      <c r="C29" s="37">
        <f>SUM(C30)</f>
        <v>25107.1</v>
      </c>
      <c r="D29" s="37">
        <f>SUM(D30)</f>
        <v>25003.9</v>
      </c>
      <c r="E29" s="13"/>
      <c r="F29" s="13"/>
      <c r="G29" s="13"/>
      <c r="H29" s="20"/>
    </row>
    <row r="30" spans="1:8" s="1" customFormat="1" ht="120" x14ac:dyDescent="0.25">
      <c r="A30" s="59" t="s">
        <v>74</v>
      </c>
      <c r="B30" s="85" t="s">
        <v>186</v>
      </c>
      <c r="C30" s="37">
        <v>25107.1</v>
      </c>
      <c r="D30" s="37">
        <v>25003.9</v>
      </c>
      <c r="E30" s="13"/>
      <c r="F30" s="13"/>
      <c r="G30" s="13"/>
      <c r="H30" s="20"/>
    </row>
    <row r="31" spans="1:8" s="1" customFormat="1" ht="75" x14ac:dyDescent="0.25">
      <c r="A31" s="61" t="s">
        <v>23</v>
      </c>
      <c r="B31" s="85" t="s">
        <v>24</v>
      </c>
      <c r="C31" s="37">
        <f>SUM(C32)</f>
        <v>-3129.5</v>
      </c>
      <c r="D31" s="37">
        <f>SUM(D32)</f>
        <v>-2620.3000000000002</v>
      </c>
      <c r="E31" s="13"/>
      <c r="F31" s="13"/>
      <c r="G31" s="13"/>
      <c r="H31" s="20"/>
    </row>
    <row r="32" spans="1:8" s="1" customFormat="1" ht="102" customHeight="1" x14ac:dyDescent="0.25">
      <c r="A32" s="59" t="s">
        <v>89</v>
      </c>
      <c r="B32" s="85" t="s">
        <v>187</v>
      </c>
      <c r="C32" s="37">
        <v>-3129.5</v>
      </c>
      <c r="D32" s="37">
        <v>-2620.3000000000002</v>
      </c>
      <c r="E32" s="13"/>
      <c r="F32" s="13"/>
      <c r="G32" s="13"/>
      <c r="H32" s="20"/>
    </row>
    <row r="33" spans="1:8" s="1" customFormat="1" x14ac:dyDescent="0.25">
      <c r="A33" s="59" t="s">
        <v>25</v>
      </c>
      <c r="B33" s="90" t="s">
        <v>26</v>
      </c>
      <c r="C33" s="37">
        <f>SUM(C34+C40+C42)</f>
        <v>66586.100000000006</v>
      </c>
      <c r="D33" s="37">
        <f>SUM(D34+D40+D42+D38)</f>
        <v>74513.900000000009</v>
      </c>
      <c r="E33" s="13"/>
      <c r="F33" s="13"/>
      <c r="G33" s="13"/>
      <c r="H33" s="20"/>
    </row>
    <row r="34" spans="1:8" s="1" customFormat="1" ht="30" x14ac:dyDescent="0.25">
      <c r="A34" s="59" t="s">
        <v>91</v>
      </c>
      <c r="B34" s="85" t="s">
        <v>92</v>
      </c>
      <c r="C34" s="37">
        <f>SUM(C35+C37)</f>
        <v>53007.1</v>
      </c>
      <c r="D34" s="37">
        <f>SUM(D35+D37)</f>
        <v>62098.3</v>
      </c>
      <c r="E34" s="13"/>
      <c r="F34" s="13"/>
      <c r="G34" s="13"/>
      <c r="H34" s="20"/>
    </row>
    <row r="35" spans="1:8" s="1" customFormat="1" ht="30" x14ac:dyDescent="0.25">
      <c r="A35" s="59" t="s">
        <v>94</v>
      </c>
      <c r="B35" s="85" t="s">
        <v>95</v>
      </c>
      <c r="C35" s="37">
        <f>SUM(C36:C36)</f>
        <v>34984</v>
      </c>
      <c r="D35" s="37">
        <f>SUM(D36:D36)</f>
        <v>42529.1</v>
      </c>
      <c r="E35" s="13"/>
      <c r="F35" s="13"/>
      <c r="G35" s="13"/>
      <c r="H35" s="20"/>
    </row>
    <row r="36" spans="1:8" s="1" customFormat="1" ht="30" x14ac:dyDescent="0.25">
      <c r="A36" s="59" t="s">
        <v>93</v>
      </c>
      <c r="B36" s="85" t="s">
        <v>95</v>
      </c>
      <c r="C36" s="37">
        <v>34984</v>
      </c>
      <c r="D36" s="37">
        <v>42529.1</v>
      </c>
      <c r="E36" s="13"/>
      <c r="F36" s="13"/>
      <c r="G36" s="13"/>
      <c r="H36" s="20"/>
    </row>
    <row r="37" spans="1:8" s="1" customFormat="1" ht="60" x14ac:dyDescent="0.25">
      <c r="A37" s="59" t="s">
        <v>96</v>
      </c>
      <c r="B37" s="85" t="s">
        <v>97</v>
      </c>
      <c r="C37" s="37">
        <v>18023.099999999999</v>
      </c>
      <c r="D37" s="37">
        <v>19569.2</v>
      </c>
      <c r="E37" s="13"/>
      <c r="F37" s="13"/>
      <c r="G37" s="13"/>
      <c r="H37" s="20"/>
    </row>
    <row r="38" spans="1:8" s="1" customFormat="1" ht="30" x14ac:dyDescent="0.25">
      <c r="A38" s="59" t="s">
        <v>431</v>
      </c>
      <c r="B38" s="85" t="s">
        <v>432</v>
      </c>
      <c r="C38" s="37">
        <f>SUM(C39)</f>
        <v>0</v>
      </c>
      <c r="D38" s="37">
        <f>SUM(D39)</f>
        <v>84.2</v>
      </c>
      <c r="E38" s="13"/>
      <c r="F38" s="13"/>
      <c r="G38" s="13"/>
      <c r="H38" s="20"/>
    </row>
    <row r="39" spans="1:8" s="1" customFormat="1" ht="30" x14ac:dyDescent="0.25">
      <c r="A39" s="59" t="s">
        <v>433</v>
      </c>
      <c r="B39" s="85" t="s">
        <v>432</v>
      </c>
      <c r="C39" s="37">
        <v>0</v>
      </c>
      <c r="D39" s="37">
        <v>84.2</v>
      </c>
      <c r="E39" s="13"/>
      <c r="F39" s="13"/>
      <c r="G39" s="13"/>
      <c r="H39" s="20"/>
    </row>
    <row r="40" spans="1:8" s="1" customFormat="1" x14ac:dyDescent="0.25">
      <c r="A40" s="59" t="s">
        <v>27</v>
      </c>
      <c r="B40" s="85" t="s">
        <v>28</v>
      </c>
      <c r="C40" s="37">
        <f>SUM(C41:C41)</f>
        <v>990</v>
      </c>
      <c r="D40" s="37">
        <f>SUM(D41:D41)</f>
        <v>701.4</v>
      </c>
      <c r="E40" s="13"/>
      <c r="F40" s="13"/>
      <c r="G40" s="13"/>
      <c r="H40" s="20"/>
    </row>
    <row r="41" spans="1:8" s="1" customFormat="1" x14ac:dyDescent="0.25">
      <c r="A41" s="59" t="s">
        <v>29</v>
      </c>
      <c r="B41" s="85" t="s">
        <v>28</v>
      </c>
      <c r="C41" s="37">
        <v>990</v>
      </c>
      <c r="D41" s="37">
        <v>701.4</v>
      </c>
      <c r="E41" s="13"/>
      <c r="F41" s="13"/>
      <c r="G41" s="13"/>
      <c r="H41" s="20"/>
    </row>
    <row r="42" spans="1:8" s="1" customFormat="1" ht="45" x14ac:dyDescent="0.25">
      <c r="A42" s="59" t="s">
        <v>101</v>
      </c>
      <c r="B42" s="85" t="s">
        <v>102</v>
      </c>
      <c r="C42" s="38">
        <v>12589</v>
      </c>
      <c r="D42" s="38">
        <v>11630</v>
      </c>
      <c r="E42" s="13"/>
      <c r="F42" s="13"/>
      <c r="G42" s="13"/>
      <c r="H42" s="20"/>
    </row>
    <row r="43" spans="1:8" s="1" customFormat="1" x14ac:dyDescent="0.25">
      <c r="A43" s="61" t="s">
        <v>30</v>
      </c>
      <c r="B43" s="90" t="s">
        <v>31</v>
      </c>
      <c r="C43" s="37">
        <f>SUM(C44+C46)</f>
        <v>115514</v>
      </c>
      <c r="D43" s="37">
        <f>SUM(D44+D46)</f>
        <v>103680.7</v>
      </c>
      <c r="E43" s="13"/>
      <c r="F43" s="13"/>
      <c r="G43" s="13"/>
      <c r="H43" s="20"/>
    </row>
    <row r="44" spans="1:8" s="1" customFormat="1" x14ac:dyDescent="0.25">
      <c r="A44" s="59" t="s">
        <v>32</v>
      </c>
      <c r="B44" s="85" t="s">
        <v>33</v>
      </c>
      <c r="C44" s="37">
        <f>SUM(C45)</f>
        <v>14919</v>
      </c>
      <c r="D44" s="37">
        <f>SUM(D45)</f>
        <v>18514.7</v>
      </c>
      <c r="E44" s="13"/>
      <c r="F44" s="13"/>
      <c r="G44" s="13"/>
      <c r="H44" s="20"/>
    </row>
    <row r="45" spans="1:8" s="1" customFormat="1" ht="45" x14ac:dyDescent="0.25">
      <c r="A45" s="59" t="s">
        <v>103</v>
      </c>
      <c r="B45" s="85" t="s">
        <v>104</v>
      </c>
      <c r="C45" s="37">
        <v>14919</v>
      </c>
      <c r="D45" s="37">
        <v>18514.7</v>
      </c>
      <c r="E45" s="13"/>
      <c r="F45" s="13"/>
      <c r="G45" s="13"/>
      <c r="H45" s="20"/>
    </row>
    <row r="46" spans="1:8" s="1" customFormat="1" x14ac:dyDescent="0.25">
      <c r="A46" s="59" t="s">
        <v>34</v>
      </c>
      <c r="B46" s="85" t="s">
        <v>35</v>
      </c>
      <c r="C46" s="37">
        <f>SUM(C47+C48)</f>
        <v>100595</v>
      </c>
      <c r="D46" s="37">
        <f>SUM(D47:D48)</f>
        <v>85166</v>
      </c>
      <c r="E46" s="13"/>
      <c r="F46" s="13"/>
      <c r="G46" s="13"/>
      <c r="H46" s="20"/>
    </row>
    <row r="47" spans="1:8" s="1" customFormat="1" ht="30" customHeight="1" x14ac:dyDescent="0.25">
      <c r="A47" s="59" t="s">
        <v>106</v>
      </c>
      <c r="B47" s="85" t="s">
        <v>105</v>
      </c>
      <c r="C47" s="38">
        <v>76722</v>
      </c>
      <c r="D47" s="38">
        <v>57091.1</v>
      </c>
      <c r="E47" s="13"/>
      <c r="F47" s="13"/>
      <c r="G47" s="13"/>
      <c r="H47" s="20"/>
    </row>
    <row r="48" spans="1:8" s="1" customFormat="1" ht="30.75" customHeight="1" x14ac:dyDescent="0.25">
      <c r="A48" s="59" t="s">
        <v>107</v>
      </c>
      <c r="B48" s="85" t="s">
        <v>108</v>
      </c>
      <c r="C48" s="38">
        <v>23873</v>
      </c>
      <c r="D48" s="38">
        <v>28074.9</v>
      </c>
      <c r="E48" s="13"/>
      <c r="F48" s="13"/>
      <c r="G48" s="13"/>
      <c r="H48" s="20"/>
    </row>
    <row r="49" spans="1:8" s="1" customFormat="1" x14ac:dyDescent="0.25">
      <c r="A49" s="59" t="s">
        <v>36</v>
      </c>
      <c r="B49" s="90" t="s">
        <v>37</v>
      </c>
      <c r="C49" s="37">
        <f>SUM(C50)</f>
        <v>9104.1</v>
      </c>
      <c r="D49" s="37">
        <f t="shared" ref="D49" si="1">SUM(D50)</f>
        <v>12861.6</v>
      </c>
      <c r="E49" s="13"/>
      <c r="F49" s="13"/>
      <c r="G49" s="13"/>
      <c r="H49" s="20"/>
    </row>
    <row r="50" spans="1:8" s="1" customFormat="1" ht="45" x14ac:dyDescent="0.25">
      <c r="A50" s="59" t="s">
        <v>38</v>
      </c>
      <c r="B50" s="85" t="s">
        <v>39</v>
      </c>
      <c r="C50" s="37">
        <f>SUM(C51:C52)</f>
        <v>9104.1</v>
      </c>
      <c r="D50" s="37">
        <v>12861.6</v>
      </c>
      <c r="E50" s="13"/>
      <c r="F50" s="13"/>
      <c r="G50" s="13"/>
      <c r="H50" s="20"/>
    </row>
    <row r="51" spans="1:8" s="1" customFormat="1" ht="59.25" customHeight="1" x14ac:dyDescent="0.25">
      <c r="A51" s="47" t="s">
        <v>288</v>
      </c>
      <c r="B51" s="91" t="s">
        <v>239</v>
      </c>
      <c r="C51" s="39">
        <v>8824.1</v>
      </c>
      <c r="D51" s="39">
        <v>12482.1</v>
      </c>
      <c r="E51" s="13"/>
      <c r="F51" s="13"/>
      <c r="G51" s="13"/>
      <c r="H51" s="20"/>
    </row>
    <row r="52" spans="1:8" s="1" customFormat="1" ht="74.25" customHeight="1" x14ac:dyDescent="0.25">
      <c r="A52" s="47" t="s">
        <v>289</v>
      </c>
      <c r="B52" s="91" t="s">
        <v>240</v>
      </c>
      <c r="C52" s="39">
        <v>280</v>
      </c>
      <c r="D52" s="39">
        <v>379.5</v>
      </c>
      <c r="E52" s="13"/>
      <c r="F52" s="13"/>
      <c r="G52" s="13"/>
      <c r="H52" s="20"/>
    </row>
    <row r="53" spans="1:8" s="1" customFormat="1" ht="45" x14ac:dyDescent="0.25">
      <c r="A53" s="59" t="s">
        <v>40</v>
      </c>
      <c r="B53" s="85" t="s">
        <v>41</v>
      </c>
      <c r="C53" s="37">
        <f>SUM(C54+C56+C55+C57+C58+C59+C60+C61+C63+C64)</f>
        <v>60419.9</v>
      </c>
      <c r="D53" s="37">
        <f>SUM(D54+D56+D55+D57+D58+D59+D60+D61+D63+D64)</f>
        <v>55079.799999999996</v>
      </c>
      <c r="E53" s="13"/>
      <c r="F53" s="13"/>
      <c r="G53" s="13"/>
      <c r="H53" s="20"/>
    </row>
    <row r="54" spans="1:8" s="1" customFormat="1" ht="60" x14ac:dyDescent="0.25">
      <c r="A54" s="59" t="s">
        <v>256</v>
      </c>
      <c r="B54" s="85" t="s">
        <v>274</v>
      </c>
      <c r="C54" s="37">
        <v>1020</v>
      </c>
      <c r="D54" s="37">
        <v>1020</v>
      </c>
      <c r="E54" s="13"/>
      <c r="F54" s="13"/>
      <c r="G54" s="13"/>
      <c r="H54" s="20"/>
    </row>
    <row r="55" spans="1:8" s="1" customFormat="1" ht="76.5" customHeight="1" x14ac:dyDescent="0.25">
      <c r="A55" s="59" t="s">
        <v>109</v>
      </c>
      <c r="B55" s="85" t="s">
        <v>110</v>
      </c>
      <c r="C55" s="37">
        <v>27599.5</v>
      </c>
      <c r="D55" s="37">
        <v>19994.8</v>
      </c>
      <c r="E55" s="13"/>
      <c r="F55" s="13"/>
      <c r="G55" s="13"/>
      <c r="H55" s="20"/>
    </row>
    <row r="56" spans="1:8" s="1" customFormat="1" ht="75" x14ac:dyDescent="0.25">
      <c r="A56" s="59" t="s">
        <v>111</v>
      </c>
      <c r="B56" s="85" t="s">
        <v>112</v>
      </c>
      <c r="C56" s="37">
        <v>1731.5</v>
      </c>
      <c r="D56" s="37">
        <v>2086.3000000000002</v>
      </c>
      <c r="E56" s="13"/>
      <c r="F56" s="13"/>
      <c r="G56" s="13"/>
      <c r="H56" s="20"/>
    </row>
    <row r="57" spans="1:8" s="1" customFormat="1" ht="75" x14ac:dyDescent="0.25">
      <c r="A57" s="59" t="s">
        <v>434</v>
      </c>
      <c r="B57" s="85" t="s">
        <v>508</v>
      </c>
      <c r="C57" s="37">
        <v>0</v>
      </c>
      <c r="D57" s="37">
        <v>2.8</v>
      </c>
      <c r="E57" s="13"/>
      <c r="F57" s="13"/>
      <c r="G57" s="13"/>
      <c r="H57" s="20"/>
    </row>
    <row r="58" spans="1:8" s="1" customFormat="1" ht="33" customHeight="1" x14ac:dyDescent="0.25">
      <c r="A58" s="59" t="s">
        <v>114</v>
      </c>
      <c r="B58" s="85" t="s">
        <v>113</v>
      </c>
      <c r="C58" s="37">
        <v>24001</v>
      </c>
      <c r="D58" s="37">
        <v>23054.2</v>
      </c>
      <c r="E58" s="13"/>
      <c r="F58" s="13"/>
      <c r="G58" s="13"/>
      <c r="H58" s="20"/>
    </row>
    <row r="59" spans="1:8" s="1" customFormat="1" ht="75" x14ac:dyDescent="0.25">
      <c r="A59" s="59" t="s">
        <v>258</v>
      </c>
      <c r="B59" s="85" t="s">
        <v>257</v>
      </c>
      <c r="C59" s="37">
        <v>315.60000000000002</v>
      </c>
      <c r="D59" s="37">
        <v>293.7</v>
      </c>
      <c r="E59" s="13"/>
      <c r="F59" s="13"/>
      <c r="G59" s="13"/>
      <c r="H59" s="20"/>
    </row>
    <row r="60" spans="1:8" s="1" customFormat="1" ht="147.75" customHeight="1" x14ac:dyDescent="0.25">
      <c r="A60" s="62" t="s">
        <v>493</v>
      </c>
      <c r="B60" s="92" t="s">
        <v>435</v>
      </c>
      <c r="C60" s="37">
        <v>0</v>
      </c>
      <c r="D60" s="37">
        <v>18.399999999999999</v>
      </c>
      <c r="E60" s="13"/>
      <c r="F60" s="13"/>
      <c r="G60" s="13"/>
      <c r="H60" s="20"/>
    </row>
    <row r="61" spans="1:8" s="1" customFormat="1" ht="30" x14ac:dyDescent="0.25">
      <c r="A61" s="59" t="s">
        <v>42</v>
      </c>
      <c r="B61" s="85" t="s">
        <v>43</v>
      </c>
      <c r="C61" s="37">
        <f>SUM(C62)</f>
        <v>89.8</v>
      </c>
      <c r="D61" s="37">
        <f>SUM(D62)</f>
        <v>158.9</v>
      </c>
      <c r="E61" s="13"/>
      <c r="F61" s="13"/>
      <c r="G61" s="13"/>
      <c r="H61" s="20"/>
    </row>
    <row r="62" spans="1:8" s="1" customFormat="1" ht="45.75" customHeight="1" x14ac:dyDescent="0.25">
      <c r="A62" s="63" t="s">
        <v>115</v>
      </c>
      <c r="B62" s="93" t="s">
        <v>116</v>
      </c>
      <c r="C62" s="37">
        <v>89.8</v>
      </c>
      <c r="D62" s="37">
        <v>158.9</v>
      </c>
      <c r="E62" s="13"/>
      <c r="F62" s="13"/>
      <c r="G62" s="13"/>
      <c r="H62" s="20"/>
    </row>
    <row r="63" spans="1:8" s="1" customFormat="1" ht="75" x14ac:dyDescent="0.25">
      <c r="A63" s="59" t="s">
        <v>118</v>
      </c>
      <c r="B63" s="85" t="s">
        <v>117</v>
      </c>
      <c r="C63" s="37">
        <v>4296.7</v>
      </c>
      <c r="D63" s="37">
        <v>6646.6</v>
      </c>
      <c r="E63" s="13"/>
      <c r="F63" s="13"/>
      <c r="G63" s="13"/>
      <c r="H63" s="20"/>
    </row>
    <row r="64" spans="1:8" s="1" customFormat="1" ht="87.75" customHeight="1" x14ac:dyDescent="0.25">
      <c r="A64" s="59" t="s">
        <v>119</v>
      </c>
      <c r="B64" s="85" t="s">
        <v>120</v>
      </c>
      <c r="C64" s="37">
        <v>1365.8</v>
      </c>
      <c r="D64" s="37">
        <v>1804.1</v>
      </c>
      <c r="E64" s="13"/>
      <c r="F64" s="13"/>
      <c r="G64" s="13"/>
      <c r="H64" s="20"/>
    </row>
    <row r="65" spans="1:8" s="1" customFormat="1" ht="30" x14ac:dyDescent="0.25">
      <c r="A65" s="59" t="s">
        <v>44</v>
      </c>
      <c r="B65" s="85" t="s">
        <v>45</v>
      </c>
      <c r="C65" s="37">
        <f>SUM(C66)</f>
        <v>925.3</v>
      </c>
      <c r="D65" s="37">
        <f>SUM(D66)</f>
        <v>1152.5999999999999</v>
      </c>
      <c r="E65" s="13"/>
      <c r="F65" s="13"/>
      <c r="G65" s="13"/>
      <c r="H65" s="20"/>
    </row>
    <row r="66" spans="1:8" s="1" customFormat="1" x14ac:dyDescent="0.25">
      <c r="A66" s="59" t="s">
        <v>46</v>
      </c>
      <c r="B66" s="85" t="s">
        <v>47</v>
      </c>
      <c r="C66" s="37">
        <f>SUM(C67:C69)</f>
        <v>925.3</v>
      </c>
      <c r="D66" s="37">
        <f>SUM(D67:D70)</f>
        <v>1152.5999999999999</v>
      </c>
      <c r="E66" s="13"/>
      <c r="F66" s="13"/>
      <c r="G66" s="13"/>
      <c r="H66" s="20"/>
    </row>
    <row r="67" spans="1:8" s="1" customFormat="1" ht="30" x14ac:dyDescent="0.25">
      <c r="A67" s="59" t="s">
        <v>48</v>
      </c>
      <c r="B67" s="94" t="s">
        <v>49</v>
      </c>
      <c r="C67" s="38">
        <v>692</v>
      </c>
      <c r="D67" s="38">
        <v>513.1</v>
      </c>
      <c r="E67" s="13"/>
      <c r="F67" s="13"/>
      <c r="G67" s="13"/>
      <c r="H67" s="20"/>
    </row>
    <row r="68" spans="1:8" s="1" customFormat="1" x14ac:dyDescent="0.25">
      <c r="A68" s="59" t="s">
        <v>50</v>
      </c>
      <c r="B68" s="94" t="s">
        <v>51</v>
      </c>
      <c r="C68" s="38">
        <v>31.9</v>
      </c>
      <c r="D68" s="38">
        <v>5.7</v>
      </c>
      <c r="E68" s="13"/>
      <c r="F68" s="13"/>
      <c r="G68" s="13"/>
      <c r="H68" s="20"/>
    </row>
    <row r="69" spans="1:8" s="1" customFormat="1" x14ac:dyDescent="0.25">
      <c r="A69" s="59" t="s">
        <v>71</v>
      </c>
      <c r="B69" s="94" t="s">
        <v>70</v>
      </c>
      <c r="C69" s="38">
        <v>201.4</v>
      </c>
      <c r="D69" s="38">
        <v>255.4</v>
      </c>
      <c r="E69" s="13"/>
      <c r="F69" s="13"/>
      <c r="G69" s="13"/>
      <c r="H69" s="20"/>
    </row>
    <row r="70" spans="1:8" s="1" customFormat="1" x14ac:dyDescent="0.25">
      <c r="A70" s="62" t="s">
        <v>437</v>
      </c>
      <c r="B70" s="91" t="s">
        <v>436</v>
      </c>
      <c r="C70" s="38">
        <v>0</v>
      </c>
      <c r="D70" s="38">
        <v>378.4</v>
      </c>
      <c r="E70" s="13"/>
      <c r="F70" s="13"/>
      <c r="G70" s="13"/>
      <c r="H70" s="20"/>
    </row>
    <row r="71" spans="1:8" s="1" customFormat="1" ht="30" x14ac:dyDescent="0.25">
      <c r="A71" s="61" t="s">
        <v>52</v>
      </c>
      <c r="B71" s="90" t="s">
        <v>53</v>
      </c>
      <c r="C71" s="37">
        <f>SUM(C72+C73)</f>
        <v>264.89999999999998</v>
      </c>
      <c r="D71" s="37">
        <f>SUM(D72+D73)</f>
        <v>494.19999999999993</v>
      </c>
      <c r="E71" s="13"/>
      <c r="F71" s="13"/>
      <c r="G71" s="13"/>
      <c r="H71" s="20"/>
    </row>
    <row r="72" spans="1:8" s="1" customFormat="1" ht="30" x14ac:dyDescent="0.25">
      <c r="A72" s="59" t="s">
        <v>122</v>
      </c>
      <c r="B72" s="85" t="s">
        <v>121</v>
      </c>
      <c r="C72" s="38">
        <v>85</v>
      </c>
      <c r="D72" s="38">
        <v>106.9</v>
      </c>
      <c r="E72" s="13"/>
      <c r="F72" s="13"/>
      <c r="G72" s="13"/>
      <c r="H72" s="20"/>
    </row>
    <row r="73" spans="1:8" s="1" customFormat="1" ht="30" x14ac:dyDescent="0.25">
      <c r="A73" s="59" t="s">
        <v>125</v>
      </c>
      <c r="B73" s="85" t="s">
        <v>124</v>
      </c>
      <c r="C73" s="38">
        <f>SUM(C75)</f>
        <v>179.9</v>
      </c>
      <c r="D73" s="38">
        <f>SUM(D74:D75)</f>
        <v>387.29999999999995</v>
      </c>
      <c r="E73" s="13"/>
      <c r="F73" s="13"/>
      <c r="G73" s="13"/>
      <c r="H73" s="20"/>
    </row>
    <row r="74" spans="1:8" s="1" customFormat="1" ht="45" x14ac:dyDescent="0.25">
      <c r="A74" s="62" t="s">
        <v>438</v>
      </c>
      <c r="B74" s="91" t="s">
        <v>509</v>
      </c>
      <c r="C74" s="39">
        <v>0</v>
      </c>
      <c r="D74" s="39">
        <v>65.099999999999994</v>
      </c>
      <c r="E74" s="13"/>
      <c r="F74" s="13"/>
      <c r="G74" s="13"/>
      <c r="H74" s="20"/>
    </row>
    <row r="75" spans="1:8" s="1" customFormat="1" ht="45" x14ac:dyDescent="0.25">
      <c r="A75" s="59" t="s">
        <v>290</v>
      </c>
      <c r="B75" s="85" t="s">
        <v>123</v>
      </c>
      <c r="C75" s="39">
        <v>179.9</v>
      </c>
      <c r="D75" s="39">
        <v>322.2</v>
      </c>
      <c r="E75" s="13"/>
      <c r="F75" s="13"/>
      <c r="G75" s="13"/>
      <c r="H75" s="20"/>
    </row>
    <row r="76" spans="1:8" s="1" customFormat="1" ht="30" x14ac:dyDescent="0.25">
      <c r="A76" s="59" t="s">
        <v>54</v>
      </c>
      <c r="B76" s="85" t="s">
        <v>55</v>
      </c>
      <c r="C76" s="37">
        <f>C78+C80+C81+C82+C83</f>
        <v>45369.3</v>
      </c>
      <c r="D76" s="37">
        <f>D77+D78+D80+D83+D81+D82</f>
        <v>50812.19999999999</v>
      </c>
      <c r="E76" s="13"/>
      <c r="F76" s="13"/>
      <c r="G76" s="13"/>
      <c r="H76" s="20"/>
    </row>
    <row r="77" spans="1:8" s="1" customFormat="1" ht="30" x14ac:dyDescent="0.25">
      <c r="A77" s="62" t="s">
        <v>494</v>
      </c>
      <c r="B77" s="91" t="s">
        <v>439</v>
      </c>
      <c r="C77" s="37">
        <v>0</v>
      </c>
      <c r="D77" s="37">
        <v>-939.4</v>
      </c>
      <c r="E77" s="13"/>
      <c r="F77" s="13"/>
      <c r="G77" s="13"/>
      <c r="H77" s="20"/>
    </row>
    <row r="78" spans="1:8" s="1" customFormat="1" ht="90" x14ac:dyDescent="0.25">
      <c r="A78" s="59" t="s">
        <v>127</v>
      </c>
      <c r="B78" s="85" t="s">
        <v>128</v>
      </c>
      <c r="C78" s="37">
        <f>SUM(C79:C79)</f>
        <v>9025</v>
      </c>
      <c r="D78" s="37">
        <f>SUM(D79)</f>
        <v>13126.6</v>
      </c>
      <c r="E78" s="13"/>
      <c r="F78" s="13"/>
      <c r="G78" s="13"/>
      <c r="H78" s="20"/>
    </row>
    <row r="79" spans="1:8" s="1" customFormat="1" ht="150" x14ac:dyDescent="0.25">
      <c r="A79" s="59" t="s">
        <v>291</v>
      </c>
      <c r="B79" s="85" t="s">
        <v>126</v>
      </c>
      <c r="C79" s="40">
        <v>9025</v>
      </c>
      <c r="D79" s="40">
        <v>13126.6</v>
      </c>
      <c r="E79" s="13"/>
      <c r="F79" s="13"/>
      <c r="G79" s="13"/>
      <c r="H79" s="20"/>
    </row>
    <row r="80" spans="1:8" s="1" customFormat="1" ht="45" x14ac:dyDescent="0.25">
      <c r="A80" s="59" t="s">
        <v>129</v>
      </c>
      <c r="B80" s="94" t="s">
        <v>130</v>
      </c>
      <c r="C80" s="38">
        <v>9695.7999999999993</v>
      </c>
      <c r="D80" s="38">
        <v>10987.9</v>
      </c>
      <c r="E80" s="13"/>
      <c r="F80" s="13"/>
      <c r="G80" s="13"/>
      <c r="H80" s="20"/>
    </row>
    <row r="81" spans="1:11" s="1" customFormat="1" ht="60" x14ac:dyDescent="0.25">
      <c r="A81" s="59" t="s">
        <v>260</v>
      </c>
      <c r="B81" s="94" t="s">
        <v>259</v>
      </c>
      <c r="C81" s="38">
        <v>1090.9000000000001</v>
      </c>
      <c r="D81" s="38">
        <v>2312.1</v>
      </c>
      <c r="E81" s="13"/>
      <c r="F81" s="13"/>
      <c r="G81" s="13"/>
      <c r="H81" s="20"/>
    </row>
    <row r="82" spans="1:11" s="1" customFormat="1" ht="90" x14ac:dyDescent="0.25">
      <c r="A82" s="59" t="s">
        <v>264</v>
      </c>
      <c r="B82" s="94" t="s">
        <v>263</v>
      </c>
      <c r="C82" s="38">
        <v>625</v>
      </c>
      <c r="D82" s="38">
        <v>685.7</v>
      </c>
      <c r="E82" s="13"/>
      <c r="F82" s="13"/>
      <c r="G82" s="13"/>
      <c r="H82" s="20"/>
    </row>
    <row r="83" spans="1:11" s="1" customFormat="1" ht="45" x14ac:dyDescent="0.25">
      <c r="A83" s="59" t="s">
        <v>133</v>
      </c>
      <c r="B83" s="94" t="s">
        <v>131</v>
      </c>
      <c r="C83" s="38">
        <f>SUM(C84:C86)</f>
        <v>24932.6</v>
      </c>
      <c r="D83" s="38">
        <v>24639.3</v>
      </c>
      <c r="E83" s="13"/>
      <c r="F83" s="13"/>
      <c r="G83" s="13"/>
      <c r="H83" s="20"/>
      <c r="K83" s="8"/>
    </row>
    <row r="84" spans="1:11" s="1" customFormat="1" ht="75" x14ac:dyDescent="0.25">
      <c r="A84" s="59" t="s">
        <v>292</v>
      </c>
      <c r="B84" s="85" t="s">
        <v>132</v>
      </c>
      <c r="C84" s="40">
        <v>15925.5</v>
      </c>
      <c r="D84" s="40">
        <v>15451</v>
      </c>
      <c r="E84" s="13"/>
      <c r="F84" s="13"/>
      <c r="G84" s="13"/>
      <c r="H84" s="20"/>
      <c r="K84" s="9"/>
    </row>
    <row r="85" spans="1:11" s="1" customFormat="1" ht="60" x14ac:dyDescent="0.25">
      <c r="A85" s="59" t="s">
        <v>224</v>
      </c>
      <c r="B85" s="85" t="s">
        <v>223</v>
      </c>
      <c r="C85" s="40">
        <v>1379.6</v>
      </c>
      <c r="D85" s="40">
        <v>1016.6</v>
      </c>
      <c r="E85" s="13"/>
      <c r="F85" s="13"/>
      <c r="G85" s="13"/>
      <c r="H85" s="20"/>
      <c r="K85" s="9"/>
    </row>
    <row r="86" spans="1:11" s="1" customFormat="1" ht="90" x14ac:dyDescent="0.25">
      <c r="A86" s="59" t="s">
        <v>261</v>
      </c>
      <c r="B86" s="85" t="s">
        <v>262</v>
      </c>
      <c r="C86" s="40">
        <v>7627.5</v>
      </c>
      <c r="D86" s="40">
        <v>8171.7</v>
      </c>
      <c r="E86" s="13"/>
      <c r="F86" s="13"/>
      <c r="G86" s="13"/>
      <c r="H86" s="20"/>
      <c r="K86" s="9"/>
    </row>
    <row r="87" spans="1:11" s="1" customFormat="1" x14ac:dyDescent="0.25">
      <c r="A87" s="59" t="s">
        <v>56</v>
      </c>
      <c r="B87" s="90" t="s">
        <v>57</v>
      </c>
      <c r="C87" s="37">
        <f>SUM(C88+C141+C142+C143+C148+C151+C152)</f>
        <v>4212.0999999999995</v>
      </c>
      <c r="D87" s="37">
        <f>SUM(D88+D141+D142+D143+D148+D149+D150+D151+D152)</f>
        <v>5968.9999999999991</v>
      </c>
      <c r="E87" s="13"/>
      <c r="F87" s="13"/>
      <c r="G87" s="13"/>
      <c r="H87" s="20"/>
    </row>
    <row r="88" spans="1:11" s="1" customFormat="1" ht="30.75" customHeight="1" x14ac:dyDescent="0.25">
      <c r="A88" s="59" t="s">
        <v>87</v>
      </c>
      <c r="B88" s="85" t="s">
        <v>88</v>
      </c>
      <c r="C88" s="37">
        <f>SUM(C89+C94+C100+C105+C108+C110+C113+C118+C123+C127+C135)</f>
        <v>1259.1999999999998</v>
      </c>
      <c r="D88" s="37">
        <f>SUM(D89+D94+D100+D105+D108+D110+D113+D118+D123+D127+D135)</f>
        <v>1466.9</v>
      </c>
      <c r="E88" s="13"/>
      <c r="F88" s="13"/>
      <c r="G88" s="13"/>
      <c r="H88" s="20"/>
    </row>
    <row r="89" spans="1:11" s="1" customFormat="1" ht="74.25" customHeight="1" x14ac:dyDescent="0.25">
      <c r="A89" s="59" t="s">
        <v>77</v>
      </c>
      <c r="B89" s="85" t="s">
        <v>360</v>
      </c>
      <c r="C89" s="37">
        <f>SUM(C90:C93)</f>
        <v>95.6</v>
      </c>
      <c r="D89" s="37">
        <f>SUM(D90:D93)</f>
        <v>106.4</v>
      </c>
      <c r="E89" s="13"/>
      <c r="F89" s="13"/>
      <c r="G89" s="13"/>
      <c r="H89" s="20"/>
    </row>
    <row r="90" spans="1:11" s="6" customFormat="1" ht="101.25" customHeight="1" x14ac:dyDescent="0.25">
      <c r="A90" s="59" t="s">
        <v>293</v>
      </c>
      <c r="B90" s="85" t="s">
        <v>361</v>
      </c>
      <c r="C90" s="40">
        <v>60</v>
      </c>
      <c r="D90" s="40">
        <v>0</v>
      </c>
      <c r="E90" s="17"/>
      <c r="F90" s="17"/>
      <c r="G90" s="17"/>
      <c r="H90" s="25"/>
    </row>
    <row r="91" spans="1:11" s="6" customFormat="1" ht="116.25" customHeight="1" x14ac:dyDescent="0.25">
      <c r="A91" s="59" t="s">
        <v>294</v>
      </c>
      <c r="B91" s="85" t="s">
        <v>362</v>
      </c>
      <c r="C91" s="40">
        <v>2.5</v>
      </c>
      <c r="D91" s="40">
        <v>2.5</v>
      </c>
      <c r="E91" s="17"/>
      <c r="F91" s="17"/>
      <c r="G91" s="17"/>
      <c r="H91" s="25"/>
    </row>
    <row r="92" spans="1:11" s="6" customFormat="1" ht="87" customHeight="1" x14ac:dyDescent="0.25">
      <c r="A92" s="60" t="s">
        <v>295</v>
      </c>
      <c r="B92" s="85" t="s">
        <v>363</v>
      </c>
      <c r="C92" s="40">
        <v>6.6</v>
      </c>
      <c r="D92" s="40">
        <v>5</v>
      </c>
      <c r="E92" s="17"/>
      <c r="F92" s="17"/>
      <c r="G92" s="17"/>
      <c r="H92" s="25"/>
    </row>
    <row r="93" spans="1:11" s="6" customFormat="1" ht="90" x14ac:dyDescent="0.25">
      <c r="A93" s="60" t="s">
        <v>296</v>
      </c>
      <c r="B93" s="85" t="s">
        <v>364</v>
      </c>
      <c r="C93" s="40">
        <v>26.5</v>
      </c>
      <c r="D93" s="40">
        <v>98.9</v>
      </c>
      <c r="E93" s="17"/>
      <c r="F93" s="17"/>
      <c r="G93" s="17"/>
      <c r="H93" s="25"/>
    </row>
    <row r="94" spans="1:11" s="1" customFormat="1" ht="88.5" customHeight="1" x14ac:dyDescent="0.25">
      <c r="A94" s="59" t="s">
        <v>78</v>
      </c>
      <c r="B94" s="85" t="s">
        <v>365</v>
      </c>
      <c r="C94" s="38">
        <f>SUM(C95:C98)</f>
        <v>70.7</v>
      </c>
      <c r="D94" s="38">
        <f>SUM(D95:D99)</f>
        <v>54</v>
      </c>
      <c r="E94" s="13"/>
      <c r="F94" s="13"/>
      <c r="G94" s="13"/>
      <c r="H94" s="20"/>
    </row>
    <row r="95" spans="1:11" s="6" customFormat="1" ht="179.25" customHeight="1" x14ac:dyDescent="0.25">
      <c r="A95" s="60" t="s">
        <v>297</v>
      </c>
      <c r="B95" s="90" t="s">
        <v>366</v>
      </c>
      <c r="C95" s="39">
        <v>6.1</v>
      </c>
      <c r="D95" s="39">
        <v>0</v>
      </c>
      <c r="E95" s="17"/>
      <c r="F95" s="17"/>
      <c r="G95" s="17"/>
      <c r="H95" s="25"/>
    </row>
    <row r="96" spans="1:11" s="6" customFormat="1" ht="150" x14ac:dyDescent="0.25">
      <c r="A96" s="60" t="s">
        <v>495</v>
      </c>
      <c r="B96" s="90" t="s">
        <v>367</v>
      </c>
      <c r="C96" s="39">
        <v>24.4</v>
      </c>
      <c r="D96" s="39">
        <v>33.1</v>
      </c>
      <c r="E96" s="17"/>
      <c r="F96" s="17"/>
      <c r="G96" s="17"/>
      <c r="H96" s="25"/>
    </row>
    <row r="97" spans="1:8" s="6" customFormat="1" ht="195" x14ac:dyDescent="0.25">
      <c r="A97" s="60" t="s">
        <v>298</v>
      </c>
      <c r="B97" s="90" t="s">
        <v>368</v>
      </c>
      <c r="C97" s="39">
        <v>5.2</v>
      </c>
      <c r="D97" s="39">
        <v>0</v>
      </c>
      <c r="E97" s="17"/>
      <c r="F97" s="17"/>
      <c r="G97" s="17"/>
      <c r="H97" s="25"/>
    </row>
    <row r="98" spans="1:8" s="6" customFormat="1" ht="101.25" customHeight="1" x14ac:dyDescent="0.25">
      <c r="A98" s="60" t="s">
        <v>299</v>
      </c>
      <c r="B98" s="95" t="s">
        <v>369</v>
      </c>
      <c r="C98" s="39">
        <v>35</v>
      </c>
      <c r="D98" s="39">
        <v>16.899999999999999</v>
      </c>
      <c r="E98" s="17"/>
      <c r="F98" s="17"/>
      <c r="G98" s="17"/>
      <c r="H98" s="25"/>
    </row>
    <row r="99" spans="1:8" s="1" customFormat="1" ht="105" x14ac:dyDescent="0.25">
      <c r="A99" s="62" t="s">
        <v>470</v>
      </c>
      <c r="B99" s="95" t="s">
        <v>471</v>
      </c>
      <c r="C99" s="38">
        <v>0</v>
      </c>
      <c r="D99" s="40">
        <v>4</v>
      </c>
      <c r="E99" s="13"/>
      <c r="F99" s="13"/>
      <c r="G99" s="13"/>
      <c r="H99" s="20"/>
    </row>
    <row r="100" spans="1:8" s="1" customFormat="1" ht="90" x14ac:dyDescent="0.25">
      <c r="A100" s="64" t="s">
        <v>79</v>
      </c>
      <c r="B100" s="91" t="s">
        <v>468</v>
      </c>
      <c r="C100" s="38">
        <f>SUM(C101:C104)</f>
        <v>51</v>
      </c>
      <c r="D100" s="38">
        <f>SUM(D101:D104)</f>
        <v>85.9</v>
      </c>
      <c r="E100" s="13"/>
      <c r="F100" s="13"/>
      <c r="G100" s="13"/>
      <c r="H100" s="20"/>
    </row>
    <row r="101" spans="1:8" s="6" customFormat="1" ht="89.25" customHeight="1" x14ac:dyDescent="0.25">
      <c r="A101" s="60" t="s">
        <v>300</v>
      </c>
      <c r="B101" s="85" t="s">
        <v>370</v>
      </c>
      <c r="C101" s="39">
        <v>0.6</v>
      </c>
      <c r="D101" s="39">
        <v>0.4</v>
      </c>
      <c r="E101" s="17"/>
      <c r="F101" s="17"/>
      <c r="G101" s="17"/>
      <c r="H101" s="25"/>
    </row>
    <row r="102" spans="1:8" s="6" customFormat="1" ht="105" customHeight="1" x14ac:dyDescent="0.25">
      <c r="A102" s="60" t="s">
        <v>301</v>
      </c>
      <c r="B102" s="85" t="s">
        <v>371</v>
      </c>
      <c r="C102" s="39">
        <v>47.3</v>
      </c>
      <c r="D102" s="39">
        <v>0</v>
      </c>
      <c r="E102" s="17"/>
      <c r="F102" s="17"/>
      <c r="G102" s="17"/>
      <c r="H102" s="25"/>
    </row>
    <row r="103" spans="1:8" s="6" customFormat="1" ht="90" x14ac:dyDescent="0.25">
      <c r="A103" s="60" t="s">
        <v>302</v>
      </c>
      <c r="B103" s="85" t="s">
        <v>372</v>
      </c>
      <c r="C103" s="39">
        <v>3.1</v>
      </c>
      <c r="D103" s="39">
        <v>0</v>
      </c>
      <c r="E103" s="17"/>
      <c r="F103" s="17"/>
      <c r="G103" s="17"/>
      <c r="H103" s="25"/>
    </row>
    <row r="104" spans="1:8" s="6" customFormat="1" ht="78.75" customHeight="1" x14ac:dyDescent="0.25">
      <c r="A104" s="62" t="s">
        <v>472</v>
      </c>
      <c r="B104" s="96" t="s">
        <v>473</v>
      </c>
      <c r="C104" s="39">
        <v>0</v>
      </c>
      <c r="D104" s="39">
        <v>85.5</v>
      </c>
      <c r="E104" s="17"/>
      <c r="F104" s="17"/>
      <c r="G104" s="17"/>
      <c r="H104" s="25"/>
    </row>
    <row r="105" spans="1:8" s="1" customFormat="1" ht="90" x14ac:dyDescent="0.25">
      <c r="A105" s="61" t="s">
        <v>80</v>
      </c>
      <c r="B105" s="90" t="s">
        <v>373</v>
      </c>
      <c r="C105" s="37">
        <f>SUM(C106:C107)</f>
        <v>12.7</v>
      </c>
      <c r="D105" s="37">
        <f>SUM(D106:D107)</f>
        <v>103</v>
      </c>
      <c r="E105" s="13"/>
      <c r="F105" s="13"/>
      <c r="G105" s="13"/>
      <c r="H105" s="20"/>
    </row>
    <row r="106" spans="1:8" s="1" customFormat="1" ht="120" customHeight="1" x14ac:dyDescent="0.25">
      <c r="A106" s="60" t="s">
        <v>474</v>
      </c>
      <c r="B106" s="85" t="s">
        <v>374</v>
      </c>
      <c r="C106" s="40">
        <v>4</v>
      </c>
      <c r="D106" s="40">
        <v>3</v>
      </c>
      <c r="E106" s="13"/>
      <c r="F106" s="13"/>
      <c r="G106" s="13"/>
      <c r="H106" s="20"/>
    </row>
    <row r="107" spans="1:8" s="1" customFormat="1" ht="120" x14ac:dyDescent="0.25">
      <c r="A107" s="60" t="s">
        <v>475</v>
      </c>
      <c r="B107" s="85" t="s">
        <v>375</v>
      </c>
      <c r="C107" s="40">
        <v>8.6999999999999993</v>
      </c>
      <c r="D107" s="40">
        <v>100</v>
      </c>
      <c r="E107" s="13"/>
      <c r="F107" s="13"/>
      <c r="G107" s="13"/>
      <c r="H107" s="20"/>
    </row>
    <row r="108" spans="1:8" s="1" customFormat="1" ht="75" customHeight="1" x14ac:dyDescent="0.25">
      <c r="A108" s="62" t="s">
        <v>440</v>
      </c>
      <c r="B108" s="91" t="s">
        <v>476</v>
      </c>
      <c r="C108" s="40">
        <f>C109</f>
        <v>0</v>
      </c>
      <c r="D108" s="40">
        <f>D109</f>
        <v>55</v>
      </c>
      <c r="E108" s="13"/>
      <c r="F108" s="13"/>
      <c r="G108" s="13"/>
      <c r="H108" s="20"/>
    </row>
    <row r="109" spans="1:8" s="1" customFormat="1" ht="178.5" customHeight="1" x14ac:dyDescent="0.25">
      <c r="A109" s="65" t="s">
        <v>496</v>
      </c>
      <c r="B109" s="97" t="s">
        <v>477</v>
      </c>
      <c r="C109" s="40">
        <v>0</v>
      </c>
      <c r="D109" s="40">
        <v>55</v>
      </c>
      <c r="E109" s="13"/>
      <c r="F109" s="13"/>
      <c r="G109" s="13"/>
      <c r="H109" s="20"/>
    </row>
    <row r="110" spans="1:8" s="1" customFormat="1" ht="75" customHeight="1" x14ac:dyDescent="0.25">
      <c r="A110" s="59" t="s">
        <v>81</v>
      </c>
      <c r="B110" s="94" t="s">
        <v>376</v>
      </c>
      <c r="C110" s="37">
        <f>SUM(C111:C112)</f>
        <v>8.7999999999999989</v>
      </c>
      <c r="D110" s="37">
        <f>SUM(D111:D112)</f>
        <v>0</v>
      </c>
      <c r="E110" s="13"/>
      <c r="F110" s="13"/>
      <c r="G110" s="13"/>
      <c r="H110" s="20"/>
    </row>
    <row r="111" spans="1:8" s="1" customFormat="1" ht="119.25" customHeight="1" x14ac:dyDescent="0.25">
      <c r="A111" s="59" t="s">
        <v>303</v>
      </c>
      <c r="B111" s="85" t="s">
        <v>378</v>
      </c>
      <c r="C111" s="40">
        <v>0.6</v>
      </c>
      <c r="D111" s="40">
        <v>0</v>
      </c>
      <c r="E111" s="13"/>
      <c r="F111" s="13"/>
      <c r="G111" s="13"/>
      <c r="H111" s="20"/>
    </row>
    <row r="112" spans="1:8" s="1" customFormat="1" ht="75.75" customHeight="1" x14ac:dyDescent="0.25">
      <c r="A112" s="59" t="s">
        <v>304</v>
      </c>
      <c r="B112" s="85" t="s">
        <v>377</v>
      </c>
      <c r="C112" s="40">
        <v>8.1999999999999993</v>
      </c>
      <c r="D112" s="40">
        <v>0</v>
      </c>
      <c r="E112" s="13"/>
      <c r="F112" s="13"/>
      <c r="G112" s="13"/>
      <c r="H112" s="20"/>
    </row>
    <row r="113" spans="1:8" s="1" customFormat="1" ht="105" x14ac:dyDescent="0.25">
      <c r="A113" s="59" t="s">
        <v>82</v>
      </c>
      <c r="B113" s="85" t="s">
        <v>379</v>
      </c>
      <c r="C113" s="38">
        <f>SUM(C114:C117)</f>
        <v>215.3</v>
      </c>
      <c r="D113" s="38">
        <f t="shared" ref="D113" si="2">SUM(D114:D117)</f>
        <v>200.5</v>
      </c>
      <c r="E113" s="13"/>
      <c r="F113" s="13"/>
      <c r="G113" s="13"/>
      <c r="H113" s="20"/>
    </row>
    <row r="114" spans="1:8" s="7" customFormat="1" ht="135" x14ac:dyDescent="0.25">
      <c r="A114" s="60" t="s">
        <v>305</v>
      </c>
      <c r="B114" s="85" t="s">
        <v>241</v>
      </c>
      <c r="C114" s="38">
        <v>1.2</v>
      </c>
      <c r="D114" s="38">
        <v>3.2</v>
      </c>
      <c r="E114" s="13"/>
      <c r="F114" s="13"/>
      <c r="G114" s="13"/>
      <c r="H114" s="24"/>
    </row>
    <row r="115" spans="1:8" s="1" customFormat="1" ht="120" customHeight="1" x14ac:dyDescent="0.25">
      <c r="A115" s="60" t="s">
        <v>306</v>
      </c>
      <c r="B115" s="85" t="s">
        <v>380</v>
      </c>
      <c r="C115" s="40">
        <v>136.30000000000001</v>
      </c>
      <c r="D115" s="40">
        <v>185</v>
      </c>
      <c r="E115" s="13"/>
      <c r="F115" s="13"/>
      <c r="G115" s="13"/>
      <c r="H115" s="20"/>
    </row>
    <row r="116" spans="1:8" s="1" customFormat="1" ht="135" x14ac:dyDescent="0.25">
      <c r="A116" s="60" t="s">
        <v>307</v>
      </c>
      <c r="B116" s="85" t="s">
        <v>381</v>
      </c>
      <c r="C116" s="40">
        <v>43.9</v>
      </c>
      <c r="D116" s="40">
        <v>7.5</v>
      </c>
      <c r="E116" s="13"/>
      <c r="F116" s="13"/>
      <c r="G116" s="13"/>
      <c r="H116" s="20"/>
    </row>
    <row r="117" spans="1:8" s="1" customFormat="1" ht="105" x14ac:dyDescent="0.25">
      <c r="A117" s="60" t="s">
        <v>308</v>
      </c>
      <c r="B117" s="85" t="s">
        <v>382</v>
      </c>
      <c r="C117" s="40">
        <v>33.9</v>
      </c>
      <c r="D117" s="40">
        <v>4.8</v>
      </c>
      <c r="E117" s="13"/>
      <c r="F117" s="13"/>
      <c r="G117" s="13"/>
      <c r="H117" s="20"/>
    </row>
    <row r="118" spans="1:8" s="1" customFormat="1" ht="150" x14ac:dyDescent="0.25">
      <c r="A118" s="66" t="s">
        <v>83</v>
      </c>
      <c r="B118" s="94" t="s">
        <v>397</v>
      </c>
      <c r="C118" s="38">
        <f>SUM(C119:C122)</f>
        <v>61.3</v>
      </c>
      <c r="D118" s="38">
        <f>SUM(D119:D122)</f>
        <v>48.5</v>
      </c>
      <c r="E118" s="13"/>
      <c r="F118" s="13"/>
      <c r="G118" s="13"/>
      <c r="H118" s="20"/>
    </row>
    <row r="119" spans="1:8" s="1" customFormat="1" ht="165" customHeight="1" x14ac:dyDescent="0.25">
      <c r="A119" s="60" t="s">
        <v>309</v>
      </c>
      <c r="B119" s="85" t="s">
        <v>398</v>
      </c>
      <c r="C119" s="40">
        <v>20.2</v>
      </c>
      <c r="D119" s="40">
        <v>0.6</v>
      </c>
      <c r="E119" s="13"/>
      <c r="F119" s="13"/>
      <c r="G119" s="13"/>
      <c r="H119" s="20"/>
    </row>
    <row r="120" spans="1:8" s="1" customFormat="1" ht="180" x14ac:dyDescent="0.25">
      <c r="A120" s="60" t="s">
        <v>310</v>
      </c>
      <c r="B120" s="85" t="s">
        <v>399</v>
      </c>
      <c r="C120" s="40">
        <v>8.3000000000000007</v>
      </c>
      <c r="D120" s="40">
        <v>2.9</v>
      </c>
      <c r="E120" s="13"/>
      <c r="F120" s="13"/>
      <c r="G120" s="13"/>
      <c r="H120" s="20"/>
    </row>
    <row r="121" spans="1:8" s="1" customFormat="1" ht="218.25" customHeight="1" x14ac:dyDescent="0.25">
      <c r="A121" s="60" t="s">
        <v>311</v>
      </c>
      <c r="B121" s="85" t="s">
        <v>400</v>
      </c>
      <c r="C121" s="40">
        <v>28.9</v>
      </c>
      <c r="D121" s="40">
        <v>45</v>
      </c>
      <c r="E121" s="13"/>
      <c r="F121" s="13"/>
      <c r="G121" s="13"/>
      <c r="H121" s="20"/>
    </row>
    <row r="122" spans="1:8" s="1" customFormat="1" ht="150" x14ac:dyDescent="0.25">
      <c r="A122" s="60" t="s">
        <v>312</v>
      </c>
      <c r="B122" s="85" t="s">
        <v>401</v>
      </c>
      <c r="C122" s="40">
        <v>3.9</v>
      </c>
      <c r="D122" s="40">
        <v>0</v>
      </c>
      <c r="E122" s="13"/>
      <c r="F122" s="13"/>
      <c r="G122" s="13"/>
      <c r="H122" s="20"/>
    </row>
    <row r="123" spans="1:8" s="1" customFormat="1" ht="90" x14ac:dyDescent="0.25">
      <c r="A123" s="59" t="s">
        <v>84</v>
      </c>
      <c r="B123" s="94" t="s">
        <v>383</v>
      </c>
      <c r="C123" s="38">
        <f>SUM(C124:C126)</f>
        <v>16.5</v>
      </c>
      <c r="D123" s="38">
        <f t="shared" ref="D123" si="3">SUM(D124:D126)</f>
        <v>22</v>
      </c>
      <c r="E123" s="13"/>
      <c r="F123" s="13"/>
      <c r="G123" s="13"/>
      <c r="H123" s="20"/>
    </row>
    <row r="124" spans="1:8" s="1" customFormat="1" ht="150" x14ac:dyDescent="0.25">
      <c r="A124" s="60" t="s">
        <v>313</v>
      </c>
      <c r="B124" s="85" t="s">
        <v>384</v>
      </c>
      <c r="C124" s="40">
        <v>14.3</v>
      </c>
      <c r="D124" s="40">
        <v>21.5</v>
      </c>
      <c r="E124" s="13"/>
      <c r="F124" s="13"/>
      <c r="G124" s="13"/>
      <c r="H124" s="20"/>
    </row>
    <row r="125" spans="1:8" s="1" customFormat="1" ht="165" x14ac:dyDescent="0.25">
      <c r="A125" s="60" t="s">
        <v>314</v>
      </c>
      <c r="B125" s="85" t="s">
        <v>385</v>
      </c>
      <c r="C125" s="40">
        <v>1.9</v>
      </c>
      <c r="D125" s="40">
        <v>0.5</v>
      </c>
      <c r="E125" s="13"/>
      <c r="F125" s="13"/>
      <c r="G125" s="13"/>
      <c r="H125" s="20"/>
    </row>
    <row r="126" spans="1:8" s="7" customFormat="1" ht="90" x14ac:dyDescent="0.25">
      <c r="A126" s="67" t="s">
        <v>315</v>
      </c>
      <c r="B126" s="85" t="s">
        <v>386</v>
      </c>
      <c r="C126" s="40">
        <v>0.3</v>
      </c>
      <c r="D126" s="40">
        <v>0</v>
      </c>
      <c r="E126" s="13"/>
      <c r="F126" s="13"/>
      <c r="G126" s="13"/>
      <c r="H126" s="24"/>
    </row>
    <row r="127" spans="1:8" s="1" customFormat="1" ht="75" x14ac:dyDescent="0.25">
      <c r="A127" s="66" t="s">
        <v>85</v>
      </c>
      <c r="B127" s="94" t="s">
        <v>387</v>
      </c>
      <c r="C127" s="38">
        <f>SUM(C128:C134)</f>
        <v>422.29999999999995</v>
      </c>
      <c r="D127" s="38">
        <f>SUM(D128:D134)</f>
        <v>137.9</v>
      </c>
      <c r="E127" s="13"/>
      <c r="F127" s="13"/>
      <c r="G127" s="13"/>
      <c r="H127" s="20"/>
    </row>
    <row r="128" spans="1:8" s="1" customFormat="1" ht="195" x14ac:dyDescent="0.25">
      <c r="A128" s="60" t="s">
        <v>316</v>
      </c>
      <c r="B128" s="90" t="s">
        <v>388</v>
      </c>
      <c r="C128" s="40">
        <v>266.7</v>
      </c>
      <c r="D128" s="40">
        <v>101.4</v>
      </c>
      <c r="E128" s="13"/>
      <c r="F128" s="13"/>
      <c r="G128" s="13"/>
      <c r="H128" s="20"/>
    </row>
    <row r="129" spans="1:8" s="1" customFormat="1" ht="90" x14ac:dyDescent="0.25">
      <c r="A129" s="62" t="s">
        <v>478</v>
      </c>
      <c r="B129" s="91" t="s">
        <v>479</v>
      </c>
      <c r="C129" s="38">
        <v>0</v>
      </c>
      <c r="D129" s="38">
        <v>1.5</v>
      </c>
      <c r="E129" s="13"/>
      <c r="F129" s="13"/>
      <c r="G129" s="13"/>
      <c r="H129" s="20"/>
    </row>
    <row r="130" spans="1:8" s="1" customFormat="1" ht="135" x14ac:dyDescent="0.25">
      <c r="A130" s="60" t="s">
        <v>317</v>
      </c>
      <c r="B130" s="90" t="s">
        <v>389</v>
      </c>
      <c r="C130" s="40">
        <v>6</v>
      </c>
      <c r="D130" s="40">
        <v>0</v>
      </c>
      <c r="E130" s="13"/>
      <c r="F130" s="13"/>
      <c r="G130" s="13"/>
      <c r="H130" s="20"/>
    </row>
    <row r="131" spans="1:8" s="1" customFormat="1" ht="91.5" customHeight="1" x14ac:dyDescent="0.25">
      <c r="A131" s="65" t="s">
        <v>492</v>
      </c>
      <c r="B131" s="97" t="s">
        <v>480</v>
      </c>
      <c r="C131" s="40">
        <v>0</v>
      </c>
      <c r="D131" s="40">
        <v>0.5</v>
      </c>
      <c r="E131" s="13"/>
      <c r="F131" s="13"/>
      <c r="G131" s="13"/>
      <c r="H131" s="20"/>
    </row>
    <row r="132" spans="1:8" s="1" customFormat="1" ht="133.5" customHeight="1" x14ac:dyDescent="0.25">
      <c r="A132" s="60" t="s">
        <v>318</v>
      </c>
      <c r="B132" s="90" t="s">
        <v>100</v>
      </c>
      <c r="C132" s="40">
        <v>116.7</v>
      </c>
      <c r="D132" s="40">
        <v>10</v>
      </c>
      <c r="E132" s="13"/>
      <c r="F132" s="13"/>
      <c r="G132" s="13"/>
      <c r="H132" s="20"/>
    </row>
    <row r="133" spans="1:8" s="1" customFormat="1" ht="165" customHeight="1" x14ac:dyDescent="0.25">
      <c r="A133" s="60" t="s">
        <v>319</v>
      </c>
      <c r="B133" s="90" t="s">
        <v>390</v>
      </c>
      <c r="C133" s="39">
        <v>17.5</v>
      </c>
      <c r="D133" s="39">
        <v>24.5</v>
      </c>
      <c r="E133" s="13"/>
      <c r="F133" s="13"/>
      <c r="G133" s="13"/>
      <c r="H133" s="20"/>
    </row>
    <row r="134" spans="1:8" s="1" customFormat="1" ht="90" x14ac:dyDescent="0.25">
      <c r="A134" s="60" t="s">
        <v>320</v>
      </c>
      <c r="B134" s="90" t="s">
        <v>391</v>
      </c>
      <c r="C134" s="39">
        <v>15.4</v>
      </c>
      <c r="D134" s="39">
        <v>0</v>
      </c>
      <c r="E134" s="13"/>
      <c r="F134" s="13"/>
      <c r="G134" s="13"/>
      <c r="H134" s="20"/>
    </row>
    <row r="135" spans="1:8" s="1" customFormat="1" ht="90" x14ac:dyDescent="0.25">
      <c r="A135" s="59" t="s">
        <v>86</v>
      </c>
      <c r="B135" s="94" t="s">
        <v>392</v>
      </c>
      <c r="C135" s="38">
        <f>SUM(C136:C140)</f>
        <v>305</v>
      </c>
      <c r="D135" s="38">
        <f>SUM(D136:D140)</f>
        <v>653.70000000000005</v>
      </c>
      <c r="E135" s="13"/>
      <c r="F135" s="13"/>
      <c r="G135" s="13"/>
      <c r="H135" s="20"/>
    </row>
    <row r="136" spans="1:8" s="1" customFormat="1" ht="120" x14ac:dyDescent="0.25">
      <c r="A136" s="60" t="s">
        <v>321</v>
      </c>
      <c r="B136" s="85" t="s">
        <v>393</v>
      </c>
      <c r="C136" s="40">
        <v>2.6</v>
      </c>
      <c r="D136" s="40">
        <v>0</v>
      </c>
      <c r="E136" s="13"/>
      <c r="F136" s="13"/>
      <c r="G136" s="13"/>
      <c r="H136" s="20"/>
    </row>
    <row r="137" spans="1:8" s="7" customFormat="1" ht="120" x14ac:dyDescent="0.25">
      <c r="A137" s="60" t="s">
        <v>322</v>
      </c>
      <c r="B137" s="85" t="s">
        <v>242</v>
      </c>
      <c r="C137" s="40">
        <v>2.6</v>
      </c>
      <c r="D137" s="40">
        <v>0</v>
      </c>
      <c r="E137" s="13"/>
      <c r="F137" s="13"/>
      <c r="G137" s="13"/>
      <c r="H137" s="24"/>
    </row>
    <row r="138" spans="1:8" s="1" customFormat="1" ht="270" x14ac:dyDescent="0.25">
      <c r="A138" s="60" t="s">
        <v>323</v>
      </c>
      <c r="B138" s="85" t="s">
        <v>394</v>
      </c>
      <c r="C138" s="40">
        <v>0.9</v>
      </c>
      <c r="D138" s="40">
        <v>0</v>
      </c>
      <c r="E138" s="13"/>
      <c r="F138" s="13"/>
      <c r="G138" s="13"/>
      <c r="H138" s="20"/>
    </row>
    <row r="139" spans="1:8" s="1" customFormat="1" ht="120" x14ac:dyDescent="0.25">
      <c r="A139" s="60" t="s">
        <v>324</v>
      </c>
      <c r="B139" s="85" t="s">
        <v>395</v>
      </c>
      <c r="C139" s="40">
        <v>42.6</v>
      </c>
      <c r="D139" s="40">
        <v>26</v>
      </c>
      <c r="E139" s="13"/>
      <c r="F139" s="13"/>
      <c r="G139" s="13"/>
      <c r="H139" s="20"/>
    </row>
    <row r="140" spans="1:8" s="1" customFormat="1" ht="86.25" customHeight="1" x14ac:dyDescent="0.25">
      <c r="A140" s="60" t="s">
        <v>325</v>
      </c>
      <c r="B140" s="85" t="s">
        <v>396</v>
      </c>
      <c r="C140" s="40">
        <v>256.3</v>
      </c>
      <c r="D140" s="40">
        <v>627.70000000000005</v>
      </c>
      <c r="E140" s="13"/>
      <c r="F140" s="13"/>
      <c r="G140" s="13"/>
      <c r="H140" s="20"/>
    </row>
    <row r="141" spans="1:8" s="1" customFormat="1" ht="43.5" customHeight="1" x14ac:dyDescent="0.25">
      <c r="A141" s="59" t="s">
        <v>76</v>
      </c>
      <c r="B141" s="90" t="s">
        <v>134</v>
      </c>
      <c r="C141" s="37">
        <v>940.5</v>
      </c>
      <c r="D141" s="37">
        <v>2727.5</v>
      </c>
      <c r="E141" s="13"/>
      <c r="F141" s="13"/>
      <c r="G141" s="13"/>
      <c r="H141" s="20"/>
    </row>
    <row r="142" spans="1:8" s="1" customFormat="1" ht="75" x14ac:dyDescent="0.25">
      <c r="A142" s="59" t="s">
        <v>136</v>
      </c>
      <c r="B142" s="85" t="s">
        <v>135</v>
      </c>
      <c r="C142" s="37">
        <v>185.6</v>
      </c>
      <c r="D142" s="37">
        <v>14.1</v>
      </c>
      <c r="E142" s="13"/>
      <c r="F142" s="13"/>
      <c r="G142" s="13"/>
      <c r="H142" s="20"/>
    </row>
    <row r="143" spans="1:8" s="1" customFormat="1" ht="75" x14ac:dyDescent="0.25">
      <c r="A143" s="59" t="s">
        <v>265</v>
      </c>
      <c r="B143" s="85" t="s">
        <v>266</v>
      </c>
      <c r="C143" s="37">
        <f>SUM(C144:C147)</f>
        <v>556.79999999999995</v>
      </c>
      <c r="D143" s="37">
        <f>SUM(D144:D147)</f>
        <v>609</v>
      </c>
      <c r="E143" s="13"/>
      <c r="F143" s="13"/>
      <c r="G143" s="13"/>
      <c r="H143" s="20"/>
    </row>
    <row r="144" spans="1:8" s="1" customFormat="1" ht="135" x14ac:dyDescent="0.25">
      <c r="A144" s="68" t="s">
        <v>441</v>
      </c>
      <c r="B144" s="98" t="s">
        <v>481</v>
      </c>
      <c r="C144" s="37">
        <v>0</v>
      </c>
      <c r="D144" s="37">
        <v>12.1</v>
      </c>
      <c r="E144" s="13"/>
      <c r="F144" s="13"/>
      <c r="G144" s="13"/>
      <c r="H144" s="20"/>
    </row>
    <row r="145" spans="1:8" s="1" customFormat="1" ht="150" x14ac:dyDescent="0.25">
      <c r="A145" s="59" t="s">
        <v>326</v>
      </c>
      <c r="B145" s="85" t="s">
        <v>268</v>
      </c>
      <c r="C145" s="37">
        <v>17.899999999999999</v>
      </c>
      <c r="D145" s="37">
        <v>19.100000000000001</v>
      </c>
      <c r="E145" s="13"/>
      <c r="F145" s="13"/>
      <c r="G145" s="13"/>
      <c r="H145" s="20"/>
    </row>
    <row r="146" spans="1:8" s="1" customFormat="1" ht="117" customHeight="1" x14ac:dyDescent="0.25">
      <c r="A146" s="59" t="s">
        <v>327</v>
      </c>
      <c r="B146" s="85" t="s">
        <v>267</v>
      </c>
      <c r="C146" s="37">
        <v>538.9</v>
      </c>
      <c r="D146" s="37">
        <v>456.8</v>
      </c>
      <c r="E146" s="13"/>
      <c r="F146" s="13"/>
      <c r="G146" s="13"/>
      <c r="H146" s="20"/>
    </row>
    <row r="147" spans="1:8" s="1" customFormat="1" ht="90" x14ac:dyDescent="0.25">
      <c r="A147" s="69" t="s">
        <v>497</v>
      </c>
      <c r="B147" s="98" t="s">
        <v>482</v>
      </c>
      <c r="C147" s="37">
        <v>0</v>
      </c>
      <c r="D147" s="37">
        <v>121</v>
      </c>
      <c r="E147" s="13"/>
      <c r="F147" s="13"/>
      <c r="G147" s="13"/>
      <c r="H147" s="20"/>
    </row>
    <row r="148" spans="1:8" s="1" customFormat="1" ht="45" x14ac:dyDescent="0.25">
      <c r="A148" s="59" t="s">
        <v>137</v>
      </c>
      <c r="B148" s="85" t="s">
        <v>138</v>
      </c>
      <c r="C148" s="37">
        <v>35.9</v>
      </c>
      <c r="D148" s="37">
        <v>0</v>
      </c>
      <c r="E148" s="13"/>
      <c r="F148" s="13"/>
      <c r="G148" s="13"/>
      <c r="H148" s="20"/>
    </row>
    <row r="149" spans="1:8" s="1" customFormat="1" ht="165" x14ac:dyDescent="0.25">
      <c r="A149" s="62" t="s">
        <v>443</v>
      </c>
      <c r="B149" s="91" t="s">
        <v>442</v>
      </c>
      <c r="C149" s="38">
        <v>0</v>
      </c>
      <c r="D149" s="38">
        <v>2.4</v>
      </c>
      <c r="E149" s="13"/>
      <c r="F149" s="13"/>
      <c r="G149" s="13"/>
      <c r="H149" s="20"/>
    </row>
    <row r="150" spans="1:8" s="1" customFormat="1" ht="105" x14ac:dyDescent="0.25">
      <c r="A150" s="62" t="s">
        <v>444</v>
      </c>
      <c r="B150" s="91" t="s">
        <v>445</v>
      </c>
      <c r="C150" s="38">
        <v>0</v>
      </c>
      <c r="D150" s="38">
        <v>0.4</v>
      </c>
      <c r="E150" s="13"/>
      <c r="F150" s="13"/>
      <c r="G150" s="13"/>
      <c r="H150" s="20"/>
    </row>
    <row r="151" spans="1:8" s="1" customFormat="1" ht="165" x14ac:dyDescent="0.25">
      <c r="A151" s="60" t="s">
        <v>165</v>
      </c>
      <c r="B151" s="85" t="s">
        <v>405</v>
      </c>
      <c r="C151" s="38">
        <v>1032.5999999999999</v>
      </c>
      <c r="D151" s="38">
        <v>796.7</v>
      </c>
      <c r="E151" s="13"/>
      <c r="F151" s="13"/>
      <c r="G151" s="13"/>
      <c r="H151" s="20"/>
    </row>
    <row r="152" spans="1:8" s="1" customFormat="1" ht="45" x14ac:dyDescent="0.25">
      <c r="A152" s="60" t="s">
        <v>75</v>
      </c>
      <c r="B152" s="85" t="s">
        <v>359</v>
      </c>
      <c r="C152" s="38">
        <v>201.5</v>
      </c>
      <c r="D152" s="38">
        <v>352</v>
      </c>
      <c r="E152" s="13"/>
      <c r="F152" s="13"/>
      <c r="G152" s="13"/>
      <c r="H152" s="20"/>
    </row>
    <row r="153" spans="1:8" s="1" customFormat="1" x14ac:dyDescent="0.25">
      <c r="A153" s="59" t="s">
        <v>98</v>
      </c>
      <c r="B153" s="90" t="s">
        <v>99</v>
      </c>
      <c r="C153" s="37">
        <f>SUM(C154:C156)</f>
        <v>5033.6683800000001</v>
      </c>
      <c r="D153" s="37">
        <f>SUM(D154:D156)</f>
        <v>4555.5999999999995</v>
      </c>
      <c r="E153" s="13"/>
      <c r="F153" s="13"/>
      <c r="G153" s="13"/>
      <c r="H153" s="20"/>
    </row>
    <row r="154" spans="1:8" s="1" customFormat="1" ht="30" x14ac:dyDescent="0.25">
      <c r="A154" s="62" t="s">
        <v>446</v>
      </c>
      <c r="B154" s="91" t="s">
        <v>447</v>
      </c>
      <c r="C154" s="37">
        <v>0</v>
      </c>
      <c r="D154" s="37">
        <v>12.9</v>
      </c>
      <c r="E154" s="13"/>
      <c r="F154" s="13"/>
      <c r="G154" s="13"/>
      <c r="H154" s="20"/>
    </row>
    <row r="155" spans="1:8" s="1" customFormat="1" ht="30" x14ac:dyDescent="0.25">
      <c r="A155" s="62" t="s">
        <v>483</v>
      </c>
      <c r="B155" s="91" t="s">
        <v>484</v>
      </c>
      <c r="C155" s="37">
        <v>0</v>
      </c>
      <c r="D155" s="37">
        <v>0.3</v>
      </c>
      <c r="E155" s="13"/>
      <c r="F155" s="13"/>
      <c r="G155" s="13"/>
      <c r="H155" s="20"/>
    </row>
    <row r="156" spans="1:8" s="1" customFormat="1" ht="30" x14ac:dyDescent="0.25">
      <c r="A156" s="59" t="s">
        <v>140</v>
      </c>
      <c r="B156" s="85" t="s">
        <v>139</v>
      </c>
      <c r="C156" s="37">
        <f>SUM(C157:C166)</f>
        <v>5033.6683800000001</v>
      </c>
      <c r="D156" s="37">
        <f>SUM(D157:D166)</f>
        <v>4542.3999999999996</v>
      </c>
      <c r="E156" s="13"/>
      <c r="F156" s="13"/>
      <c r="G156" s="13"/>
      <c r="H156" s="20"/>
    </row>
    <row r="157" spans="1:8" s="1" customFormat="1" ht="74.25" customHeight="1" x14ac:dyDescent="0.25">
      <c r="A157" s="63" t="s">
        <v>469</v>
      </c>
      <c r="B157" s="99" t="s">
        <v>518</v>
      </c>
      <c r="C157" s="37">
        <v>0</v>
      </c>
      <c r="D157" s="37">
        <v>33.6</v>
      </c>
      <c r="E157" s="13"/>
      <c r="F157" s="13"/>
      <c r="G157" s="13"/>
      <c r="H157" s="20"/>
    </row>
    <row r="158" spans="1:8" s="1" customFormat="1" ht="90" x14ac:dyDescent="0.25">
      <c r="A158" s="59" t="s">
        <v>188</v>
      </c>
      <c r="B158" s="100" t="s">
        <v>199</v>
      </c>
      <c r="C158" s="39">
        <v>996.52499999999998</v>
      </c>
      <c r="D158" s="39">
        <v>973</v>
      </c>
      <c r="E158" s="13"/>
      <c r="F158" s="13"/>
      <c r="G158" s="13"/>
      <c r="H158" s="20"/>
    </row>
    <row r="159" spans="1:8" s="1" customFormat="1" ht="105" x14ac:dyDescent="0.25">
      <c r="A159" s="59" t="s">
        <v>189</v>
      </c>
      <c r="B159" s="100" t="s">
        <v>200</v>
      </c>
      <c r="C159" s="39">
        <v>177.791</v>
      </c>
      <c r="D159" s="39">
        <v>0</v>
      </c>
      <c r="E159" s="13"/>
      <c r="F159" s="13"/>
      <c r="G159" s="13"/>
      <c r="H159" s="20"/>
    </row>
    <row r="160" spans="1:8" s="1" customFormat="1" ht="105" x14ac:dyDescent="0.25">
      <c r="A160" s="59" t="s">
        <v>190</v>
      </c>
      <c r="B160" s="100" t="s">
        <v>201</v>
      </c>
      <c r="C160" s="39">
        <v>483.71499999999997</v>
      </c>
      <c r="D160" s="39">
        <v>238</v>
      </c>
      <c r="E160" s="13"/>
      <c r="F160" s="13"/>
      <c r="G160" s="13"/>
      <c r="H160" s="20"/>
    </row>
    <row r="161" spans="1:11" s="1" customFormat="1" ht="90" x14ac:dyDescent="0.25">
      <c r="A161" s="59" t="s">
        <v>191</v>
      </c>
      <c r="B161" s="100" t="s">
        <v>202</v>
      </c>
      <c r="C161" s="39">
        <v>499.61799999999999</v>
      </c>
      <c r="D161" s="39">
        <v>467.2</v>
      </c>
      <c r="E161" s="13"/>
      <c r="F161" s="13"/>
      <c r="G161" s="13"/>
      <c r="H161" s="20"/>
    </row>
    <row r="162" spans="1:11" s="1" customFormat="1" ht="105" x14ac:dyDescent="0.25">
      <c r="A162" s="59" t="s">
        <v>192</v>
      </c>
      <c r="B162" s="100" t="s">
        <v>203</v>
      </c>
      <c r="C162" s="39">
        <v>596.47400000000005</v>
      </c>
      <c r="D162" s="39">
        <v>554.70000000000005</v>
      </c>
      <c r="E162" s="13"/>
      <c r="F162" s="13"/>
      <c r="G162" s="13"/>
      <c r="H162" s="20"/>
    </row>
    <row r="163" spans="1:11" s="1" customFormat="1" ht="90" x14ac:dyDescent="0.25">
      <c r="A163" s="59" t="s">
        <v>193</v>
      </c>
      <c r="B163" s="100" t="s">
        <v>204</v>
      </c>
      <c r="C163" s="39">
        <v>88.242000000000004</v>
      </c>
      <c r="D163" s="39">
        <v>88.2</v>
      </c>
      <c r="E163" s="13"/>
      <c r="F163" s="13"/>
      <c r="G163" s="13"/>
      <c r="H163" s="20"/>
    </row>
    <row r="164" spans="1:11" s="1" customFormat="1" ht="90" x14ac:dyDescent="0.25">
      <c r="A164" s="59" t="s">
        <v>194</v>
      </c>
      <c r="B164" s="100" t="s">
        <v>205</v>
      </c>
      <c r="C164" s="39">
        <v>155.47399999999999</v>
      </c>
      <c r="D164" s="39">
        <v>151.4</v>
      </c>
      <c r="E164" s="13"/>
      <c r="F164" s="13"/>
      <c r="G164" s="13"/>
      <c r="H164" s="20"/>
    </row>
    <row r="165" spans="1:11" s="1" customFormat="1" ht="75" x14ac:dyDescent="0.25">
      <c r="A165" s="59" t="s">
        <v>195</v>
      </c>
      <c r="B165" s="100" t="s">
        <v>206</v>
      </c>
      <c r="C165" s="39">
        <v>79</v>
      </c>
      <c r="D165" s="39">
        <v>78.8</v>
      </c>
      <c r="E165" s="13"/>
      <c r="F165" s="13"/>
      <c r="G165" s="13"/>
      <c r="H165" s="20"/>
    </row>
    <row r="166" spans="1:11" s="1" customFormat="1" ht="75" x14ac:dyDescent="0.25">
      <c r="A166" s="59" t="s">
        <v>244</v>
      </c>
      <c r="B166" s="100" t="s">
        <v>245</v>
      </c>
      <c r="C166" s="39">
        <v>1956.8293799999999</v>
      </c>
      <c r="D166" s="39">
        <v>1957.5</v>
      </c>
      <c r="E166" s="13"/>
      <c r="F166" s="13"/>
      <c r="G166" s="13"/>
      <c r="H166" s="26"/>
      <c r="I166" s="8"/>
      <c r="J166" s="8"/>
      <c r="K166" s="8"/>
    </row>
    <row r="167" spans="1:11" s="30" customFormat="1" ht="18.75" customHeight="1" x14ac:dyDescent="0.2">
      <c r="A167" s="58" t="s">
        <v>58</v>
      </c>
      <c r="B167" s="84" t="s">
        <v>59</v>
      </c>
      <c r="C167" s="36">
        <f>C168+C252+C254+C256+C258</f>
        <v>1390800.5</v>
      </c>
      <c r="D167" s="36">
        <f>D168+D252+D254+D256+D258</f>
        <v>1470120.8</v>
      </c>
      <c r="E167" s="28"/>
      <c r="F167" s="28"/>
      <c r="G167" s="28"/>
      <c r="H167" s="31"/>
      <c r="I167" s="32"/>
      <c r="J167" s="32"/>
      <c r="K167" s="32"/>
    </row>
    <row r="168" spans="1:11" s="30" customFormat="1" ht="42.75" x14ac:dyDescent="0.2">
      <c r="A168" s="70" t="s">
        <v>60</v>
      </c>
      <c r="B168" s="101" t="s">
        <v>61</v>
      </c>
      <c r="C168" s="36">
        <f>C174+C218+C234</f>
        <v>1388639.8</v>
      </c>
      <c r="D168" s="36">
        <f>D169+D174+D218+D234</f>
        <v>1468174.7000000002</v>
      </c>
      <c r="E168" s="28"/>
      <c r="F168" s="28"/>
      <c r="G168" s="28"/>
      <c r="H168" s="31"/>
      <c r="I168" s="32"/>
      <c r="J168" s="32"/>
      <c r="K168" s="32"/>
    </row>
    <row r="169" spans="1:11" s="1" customFormat="1" ht="30" x14ac:dyDescent="0.25">
      <c r="A169" s="63" t="s">
        <v>448</v>
      </c>
      <c r="B169" s="102" t="s">
        <v>449</v>
      </c>
      <c r="C169" s="37">
        <f>SUM(C170:C173)</f>
        <v>0</v>
      </c>
      <c r="D169" s="37">
        <f>SUM(D170:D172)</f>
        <v>4077.1</v>
      </c>
      <c r="E169" s="13"/>
      <c r="F169" s="13"/>
      <c r="G169" s="13"/>
      <c r="H169" s="54"/>
      <c r="I169" s="8"/>
      <c r="J169" s="8"/>
      <c r="K169" s="8"/>
    </row>
    <row r="170" spans="1:11" s="30" customFormat="1" ht="30" x14ac:dyDescent="0.2">
      <c r="A170" s="62" t="s">
        <v>453</v>
      </c>
      <c r="B170" s="103" t="s">
        <v>450</v>
      </c>
      <c r="C170" s="37">
        <v>0</v>
      </c>
      <c r="D170" s="37">
        <v>967</v>
      </c>
      <c r="E170" s="28"/>
      <c r="F170" s="28"/>
      <c r="G170" s="28"/>
      <c r="H170" s="31"/>
      <c r="I170" s="32"/>
      <c r="J170" s="32"/>
      <c r="K170" s="32"/>
    </row>
    <row r="171" spans="1:11" s="30" customFormat="1" ht="33" customHeight="1" x14ac:dyDescent="0.2">
      <c r="A171" s="62" t="s">
        <v>454</v>
      </c>
      <c r="B171" s="91" t="s">
        <v>451</v>
      </c>
      <c r="C171" s="37">
        <v>0</v>
      </c>
      <c r="D171" s="37">
        <v>2110.1</v>
      </c>
      <c r="E171" s="28"/>
      <c r="F171" s="28"/>
      <c r="G171" s="28"/>
      <c r="H171" s="31"/>
      <c r="I171" s="32"/>
      <c r="J171" s="32"/>
      <c r="K171" s="32"/>
    </row>
    <row r="172" spans="1:11" s="30" customFormat="1" x14ac:dyDescent="0.2">
      <c r="A172" s="61" t="s">
        <v>485</v>
      </c>
      <c r="B172" s="104" t="s">
        <v>486</v>
      </c>
      <c r="C172" s="37">
        <f>SUM(C173)</f>
        <v>0</v>
      </c>
      <c r="D172" s="37">
        <f>SUM(D173)</f>
        <v>1000</v>
      </c>
      <c r="E172" s="28"/>
      <c r="F172" s="28"/>
      <c r="G172" s="28"/>
      <c r="H172" s="31"/>
      <c r="I172" s="32"/>
      <c r="J172" s="32"/>
      <c r="K172" s="32"/>
    </row>
    <row r="173" spans="1:11" s="30" customFormat="1" ht="88.5" customHeight="1" x14ac:dyDescent="0.2">
      <c r="A173" s="61" t="s">
        <v>455</v>
      </c>
      <c r="B173" s="104" t="s">
        <v>452</v>
      </c>
      <c r="C173" s="39">
        <v>0</v>
      </c>
      <c r="D173" s="39">
        <v>1000</v>
      </c>
      <c r="E173" s="28"/>
      <c r="F173" s="28"/>
      <c r="G173" s="28"/>
      <c r="H173" s="31"/>
      <c r="I173" s="32"/>
      <c r="J173" s="32"/>
      <c r="K173" s="32"/>
    </row>
    <row r="174" spans="1:11" s="1" customFormat="1" ht="30" x14ac:dyDescent="0.25">
      <c r="A174" s="59" t="s">
        <v>68</v>
      </c>
      <c r="B174" s="85" t="s">
        <v>62</v>
      </c>
      <c r="C174" s="37">
        <f>SUM(C177+C182+C183+C184+C185+C187+C188+C186+C175)</f>
        <v>496735.1</v>
      </c>
      <c r="D174" s="37">
        <f>SUM(D177+D182+D183+D184+D185+D187+D188+D186+D175)</f>
        <v>478508.19999999995</v>
      </c>
      <c r="E174" s="13"/>
      <c r="F174" s="13"/>
      <c r="G174" s="13"/>
      <c r="H174" s="18"/>
      <c r="I174" s="19"/>
      <c r="J174" s="19"/>
      <c r="K174" s="19"/>
    </row>
    <row r="175" spans="1:11" s="1" customFormat="1" ht="45" x14ac:dyDescent="0.25">
      <c r="A175" s="59" t="s">
        <v>217</v>
      </c>
      <c r="B175" s="85" t="s">
        <v>225</v>
      </c>
      <c r="C175" s="37">
        <v>39130.6</v>
      </c>
      <c r="D175" s="37">
        <f t="shared" ref="D175" si="4">D176</f>
        <v>30627.1</v>
      </c>
      <c r="E175" s="13"/>
      <c r="F175" s="13"/>
      <c r="G175" s="13"/>
      <c r="H175" s="27"/>
      <c r="I175" s="11"/>
      <c r="J175" s="11"/>
      <c r="K175" s="11"/>
    </row>
    <row r="176" spans="1:11" s="12" customFormat="1" ht="60" x14ac:dyDescent="0.25">
      <c r="A176" s="59" t="s">
        <v>408</v>
      </c>
      <c r="B176" s="85" t="s">
        <v>409</v>
      </c>
      <c r="C176" s="39">
        <v>39130.6</v>
      </c>
      <c r="D176" s="39">
        <v>30627.1</v>
      </c>
      <c r="E176" s="13"/>
      <c r="F176" s="13"/>
      <c r="G176" s="13"/>
      <c r="H176" s="33"/>
      <c r="I176" s="19"/>
      <c r="J176" s="19"/>
      <c r="K176" s="19"/>
    </row>
    <row r="177" spans="1:11" s="1" customFormat="1" ht="90" x14ac:dyDescent="0.25">
      <c r="A177" s="59" t="s">
        <v>170</v>
      </c>
      <c r="B177" s="85" t="s">
        <v>178</v>
      </c>
      <c r="C177" s="37">
        <f>SUM(C178:C181)</f>
        <v>50122.6</v>
      </c>
      <c r="D177" s="37">
        <f>SUM(D178:D181)</f>
        <v>47014.200000000004</v>
      </c>
      <c r="E177" s="13"/>
      <c r="F177" s="13"/>
      <c r="G177" s="13"/>
      <c r="H177" s="26"/>
      <c r="I177" s="8"/>
      <c r="J177" s="8"/>
      <c r="K177" s="8"/>
    </row>
    <row r="178" spans="1:11" s="12" customFormat="1" ht="132.75" customHeight="1" x14ac:dyDescent="0.25">
      <c r="A178" s="59" t="s">
        <v>328</v>
      </c>
      <c r="B178" s="85" t="s">
        <v>171</v>
      </c>
      <c r="C178" s="40">
        <v>2403.9</v>
      </c>
      <c r="D178" s="40">
        <v>2403.8000000000002</v>
      </c>
      <c r="E178" s="13"/>
      <c r="F178" s="13"/>
      <c r="G178" s="13"/>
      <c r="H178" s="13"/>
    </row>
    <row r="179" spans="1:11" s="12" customFormat="1" ht="149.25" customHeight="1" x14ac:dyDescent="0.25">
      <c r="A179" s="59" t="s">
        <v>253</v>
      </c>
      <c r="B179" s="85" t="s">
        <v>276</v>
      </c>
      <c r="C179" s="40">
        <v>10668.3</v>
      </c>
      <c r="D179" s="40">
        <v>8481.2999999999993</v>
      </c>
      <c r="E179" s="13"/>
      <c r="F179" s="13"/>
      <c r="G179" s="13"/>
      <c r="H179" s="13"/>
    </row>
    <row r="180" spans="1:11" s="12" customFormat="1" ht="120" x14ac:dyDescent="0.25">
      <c r="A180" s="59" t="s">
        <v>329</v>
      </c>
      <c r="B180" s="85" t="s">
        <v>172</v>
      </c>
      <c r="C180" s="40">
        <v>34442</v>
      </c>
      <c r="D180" s="40">
        <v>33520.800000000003</v>
      </c>
      <c r="E180" s="13"/>
      <c r="F180" s="13"/>
      <c r="G180" s="13"/>
      <c r="H180" s="13"/>
    </row>
    <row r="181" spans="1:11" s="12" customFormat="1" ht="135" x14ac:dyDescent="0.25">
      <c r="A181" s="59" t="s">
        <v>330</v>
      </c>
      <c r="B181" s="85" t="s">
        <v>173</v>
      </c>
      <c r="C181" s="40">
        <v>2608.4</v>
      </c>
      <c r="D181" s="40">
        <v>2608.3000000000002</v>
      </c>
      <c r="E181" s="13"/>
      <c r="F181" s="13"/>
      <c r="G181" s="13"/>
      <c r="H181" s="13"/>
    </row>
    <row r="182" spans="1:11" s="1" customFormat="1" ht="60" x14ac:dyDescent="0.25">
      <c r="A182" s="59" t="s">
        <v>145</v>
      </c>
      <c r="B182" s="94" t="s">
        <v>146</v>
      </c>
      <c r="C182" s="37">
        <v>30469.4</v>
      </c>
      <c r="D182" s="37">
        <v>30469.4</v>
      </c>
      <c r="E182" s="13"/>
      <c r="F182" s="13"/>
      <c r="G182" s="13"/>
      <c r="H182" s="20"/>
    </row>
    <row r="183" spans="1:11" s="1" customFormat="1" ht="60" x14ac:dyDescent="0.25">
      <c r="A183" s="59" t="s">
        <v>220</v>
      </c>
      <c r="B183" s="94" t="s">
        <v>221</v>
      </c>
      <c r="C183" s="37">
        <v>462.3</v>
      </c>
      <c r="D183" s="37">
        <v>462.3</v>
      </c>
      <c r="E183" s="13"/>
      <c r="F183" s="13"/>
      <c r="G183" s="13"/>
      <c r="H183" s="20"/>
    </row>
    <row r="184" spans="1:11" s="12" customFormat="1" ht="30" x14ac:dyDescent="0.25">
      <c r="A184" s="59" t="s">
        <v>246</v>
      </c>
      <c r="B184" s="105" t="s">
        <v>406</v>
      </c>
      <c r="C184" s="37">
        <v>4419.6000000000004</v>
      </c>
      <c r="D184" s="37">
        <v>4244.1000000000004</v>
      </c>
      <c r="E184" s="13"/>
      <c r="F184" s="13"/>
      <c r="G184" s="13"/>
      <c r="H184" s="13"/>
    </row>
    <row r="185" spans="1:11" s="12" customFormat="1" ht="30" x14ac:dyDescent="0.25">
      <c r="A185" s="59" t="s">
        <v>247</v>
      </c>
      <c r="B185" s="105" t="s">
        <v>269</v>
      </c>
      <c r="C185" s="37">
        <v>303.10000000000002</v>
      </c>
      <c r="D185" s="37">
        <v>303.10000000000002</v>
      </c>
      <c r="E185" s="13"/>
      <c r="F185" s="13"/>
      <c r="G185" s="13"/>
      <c r="H185" s="13"/>
    </row>
    <row r="186" spans="1:11" s="1" customFormat="1" ht="30" x14ac:dyDescent="0.25">
      <c r="A186" s="59" t="s">
        <v>207</v>
      </c>
      <c r="B186" s="94" t="s">
        <v>208</v>
      </c>
      <c r="C186" s="37">
        <v>18533.900000000001</v>
      </c>
      <c r="D186" s="37">
        <v>18533.900000000001</v>
      </c>
      <c r="E186" s="13"/>
      <c r="F186" s="13"/>
      <c r="G186" s="13"/>
      <c r="H186" s="20"/>
    </row>
    <row r="187" spans="1:11" s="1" customFormat="1" ht="45" x14ac:dyDescent="0.25">
      <c r="A187" s="59" t="s">
        <v>174</v>
      </c>
      <c r="B187" s="85" t="s">
        <v>175</v>
      </c>
      <c r="C187" s="37">
        <v>1483.5</v>
      </c>
      <c r="D187" s="37">
        <v>479.7</v>
      </c>
      <c r="E187" s="13"/>
      <c r="F187" s="13"/>
      <c r="G187" s="13"/>
      <c r="H187" s="20"/>
    </row>
    <row r="188" spans="1:11" s="1" customFormat="1" x14ac:dyDescent="0.25">
      <c r="A188" s="59" t="s">
        <v>147</v>
      </c>
      <c r="B188" s="85" t="s">
        <v>148</v>
      </c>
      <c r="C188" s="37">
        <f>SUM(C189:C209)</f>
        <v>351810.1</v>
      </c>
      <c r="D188" s="37">
        <f>SUM(D189:D209)</f>
        <v>346374.39999999991</v>
      </c>
      <c r="E188" s="13"/>
      <c r="F188" s="13"/>
      <c r="G188" s="13"/>
      <c r="H188" s="20"/>
    </row>
    <row r="189" spans="1:11" s="1" customFormat="1" ht="45" x14ac:dyDescent="0.25">
      <c r="A189" s="61" t="s">
        <v>275</v>
      </c>
      <c r="B189" s="90" t="s">
        <v>407</v>
      </c>
      <c r="C189" s="39">
        <v>22326.400000000001</v>
      </c>
      <c r="D189" s="39">
        <v>20876.2</v>
      </c>
      <c r="E189" s="13"/>
      <c r="F189" s="13"/>
      <c r="G189" s="13"/>
      <c r="H189" s="20"/>
    </row>
    <row r="190" spans="1:11" s="1" customFormat="1" ht="42.75" customHeight="1" x14ac:dyDescent="0.25">
      <c r="A190" s="61" t="s">
        <v>218</v>
      </c>
      <c r="B190" s="90" t="s">
        <v>237</v>
      </c>
      <c r="C190" s="39">
        <v>8294.2999999999993</v>
      </c>
      <c r="D190" s="39">
        <v>8294.2999999999993</v>
      </c>
      <c r="E190" s="13"/>
      <c r="F190" s="13"/>
      <c r="G190" s="13"/>
      <c r="H190" s="20"/>
    </row>
    <row r="191" spans="1:11" s="1" customFormat="1" ht="30" x14ac:dyDescent="0.25">
      <c r="A191" s="71" t="s">
        <v>331</v>
      </c>
      <c r="B191" s="106" t="s">
        <v>238</v>
      </c>
      <c r="C191" s="39">
        <v>865.3</v>
      </c>
      <c r="D191" s="39">
        <v>865.3</v>
      </c>
      <c r="E191" s="13"/>
      <c r="F191" s="13"/>
      <c r="G191" s="13"/>
      <c r="H191" s="20"/>
    </row>
    <row r="192" spans="1:11" s="12" customFormat="1" ht="75" x14ac:dyDescent="0.25">
      <c r="A192" s="71" t="s">
        <v>332</v>
      </c>
      <c r="B192" s="107" t="s">
        <v>277</v>
      </c>
      <c r="C192" s="39">
        <v>79762.100000000006</v>
      </c>
      <c r="D192" s="39">
        <v>78937.7</v>
      </c>
      <c r="E192" s="13"/>
      <c r="F192" s="13"/>
      <c r="G192" s="13"/>
      <c r="H192" s="13"/>
    </row>
    <row r="193" spans="1:8" s="1" customFormat="1" ht="45" x14ac:dyDescent="0.25">
      <c r="A193" s="71" t="s">
        <v>333</v>
      </c>
      <c r="B193" s="107" t="s">
        <v>235</v>
      </c>
      <c r="C193" s="39">
        <v>93.8</v>
      </c>
      <c r="D193" s="39">
        <v>93.8</v>
      </c>
      <c r="E193" s="13"/>
      <c r="F193" s="13"/>
      <c r="G193" s="13"/>
      <c r="H193" s="20"/>
    </row>
    <row r="194" spans="1:8" s="1" customFormat="1" ht="30" x14ac:dyDescent="0.25">
      <c r="A194" s="71" t="s">
        <v>334</v>
      </c>
      <c r="B194" s="107" t="s">
        <v>163</v>
      </c>
      <c r="C194" s="39">
        <v>4969.3999999999996</v>
      </c>
      <c r="D194" s="39">
        <v>4969.3999999999996</v>
      </c>
      <c r="E194" s="13"/>
      <c r="F194" s="13"/>
      <c r="G194" s="13"/>
      <c r="H194" s="20"/>
    </row>
    <row r="195" spans="1:8" s="1" customFormat="1" ht="58.5" customHeight="1" x14ac:dyDescent="0.25">
      <c r="A195" s="71" t="s">
        <v>335</v>
      </c>
      <c r="B195" s="107" t="s">
        <v>234</v>
      </c>
      <c r="C195" s="39">
        <v>2500</v>
      </c>
      <c r="D195" s="39">
        <v>2500</v>
      </c>
      <c r="E195" s="13"/>
      <c r="F195" s="13"/>
      <c r="G195" s="13"/>
      <c r="H195" s="20"/>
    </row>
    <row r="196" spans="1:8" s="1" customFormat="1" ht="89.25" customHeight="1" x14ac:dyDescent="0.25">
      <c r="A196" s="71" t="s">
        <v>336</v>
      </c>
      <c r="B196" s="107" t="s">
        <v>166</v>
      </c>
      <c r="C196" s="39">
        <v>1882.1</v>
      </c>
      <c r="D196" s="39">
        <v>1882.1</v>
      </c>
      <c r="E196" s="13"/>
      <c r="F196" s="13"/>
      <c r="G196" s="13"/>
      <c r="H196" s="20"/>
    </row>
    <row r="197" spans="1:8" s="1" customFormat="1" ht="45" x14ac:dyDescent="0.25">
      <c r="A197" s="61" t="s">
        <v>337</v>
      </c>
      <c r="B197" s="90" t="s">
        <v>233</v>
      </c>
      <c r="C197" s="39">
        <v>900</v>
      </c>
      <c r="D197" s="39">
        <v>900</v>
      </c>
      <c r="E197" s="13"/>
      <c r="F197" s="13"/>
      <c r="G197" s="13"/>
      <c r="H197" s="20"/>
    </row>
    <row r="198" spans="1:8" s="12" customFormat="1" ht="45" x14ac:dyDescent="0.25">
      <c r="A198" s="61" t="s">
        <v>410</v>
      </c>
      <c r="B198" s="90" t="s">
        <v>411</v>
      </c>
      <c r="C198" s="39">
        <v>20466.8</v>
      </c>
      <c r="D198" s="39">
        <v>20446.599999999999</v>
      </c>
      <c r="E198" s="13"/>
      <c r="F198" s="13"/>
      <c r="G198" s="13"/>
      <c r="H198" s="13"/>
    </row>
    <row r="199" spans="1:8" s="12" customFormat="1" ht="45" x14ac:dyDescent="0.25">
      <c r="A199" s="61" t="s">
        <v>248</v>
      </c>
      <c r="B199" s="90" t="s">
        <v>249</v>
      </c>
      <c r="C199" s="39">
        <v>12924.7</v>
      </c>
      <c r="D199" s="39">
        <v>12790.5</v>
      </c>
      <c r="E199" s="13"/>
      <c r="F199" s="13"/>
      <c r="G199" s="13"/>
      <c r="H199" s="13"/>
    </row>
    <row r="200" spans="1:8" s="1" customFormat="1" ht="45" x14ac:dyDescent="0.25">
      <c r="A200" s="59" t="s">
        <v>338</v>
      </c>
      <c r="B200" s="85" t="s">
        <v>164</v>
      </c>
      <c r="C200" s="39">
        <v>386.8</v>
      </c>
      <c r="D200" s="39">
        <v>386.8</v>
      </c>
      <c r="E200" s="13"/>
      <c r="F200" s="13"/>
      <c r="G200" s="13"/>
      <c r="H200" s="20"/>
    </row>
    <row r="201" spans="1:8" s="1" customFormat="1" ht="60" x14ac:dyDescent="0.25">
      <c r="A201" s="71" t="s">
        <v>339</v>
      </c>
      <c r="B201" s="107" t="s">
        <v>243</v>
      </c>
      <c r="C201" s="39">
        <v>7460.5</v>
      </c>
      <c r="D201" s="39">
        <v>7457.5</v>
      </c>
      <c r="E201" s="13"/>
      <c r="F201" s="13"/>
      <c r="G201" s="13"/>
      <c r="H201" s="20"/>
    </row>
    <row r="202" spans="1:8" s="12" customFormat="1" ht="60" x14ac:dyDescent="0.25">
      <c r="A202" s="59" t="s">
        <v>412</v>
      </c>
      <c r="B202" s="85" t="s">
        <v>413</v>
      </c>
      <c r="C202" s="39">
        <v>55816.2</v>
      </c>
      <c r="D202" s="39">
        <v>55816.2</v>
      </c>
      <c r="E202" s="13"/>
      <c r="F202" s="13"/>
      <c r="G202" s="13"/>
      <c r="H202" s="13"/>
    </row>
    <row r="203" spans="1:8" s="12" customFormat="1" ht="45" x14ac:dyDescent="0.25">
      <c r="A203" s="59" t="s">
        <v>414</v>
      </c>
      <c r="B203" s="85" t="s">
        <v>415</v>
      </c>
      <c r="C203" s="39">
        <v>88859.199999999997</v>
      </c>
      <c r="D203" s="39">
        <v>88859.199999999997</v>
      </c>
      <c r="E203" s="13"/>
      <c r="F203" s="13"/>
      <c r="G203" s="13"/>
      <c r="H203" s="13"/>
    </row>
    <row r="204" spans="1:8" s="1" customFormat="1" ht="45" x14ac:dyDescent="0.25">
      <c r="A204" s="59" t="s">
        <v>340</v>
      </c>
      <c r="B204" s="85" t="s">
        <v>236</v>
      </c>
      <c r="C204" s="39">
        <v>359.6</v>
      </c>
      <c r="D204" s="39">
        <v>359.6</v>
      </c>
      <c r="E204" s="13"/>
      <c r="F204" s="13"/>
      <c r="G204" s="13"/>
      <c r="H204" s="20"/>
    </row>
    <row r="205" spans="1:8" s="12" customFormat="1" ht="60" x14ac:dyDescent="0.25">
      <c r="A205" s="59" t="s">
        <v>219</v>
      </c>
      <c r="B205" s="90" t="s">
        <v>416</v>
      </c>
      <c r="C205" s="39">
        <v>21293.8</v>
      </c>
      <c r="D205" s="39">
        <v>21290.1</v>
      </c>
      <c r="E205" s="13"/>
      <c r="F205" s="13"/>
      <c r="G205" s="13"/>
      <c r="H205" s="13"/>
    </row>
    <row r="206" spans="1:8" s="12" customFormat="1" ht="60" x14ac:dyDescent="0.25">
      <c r="A206" s="59" t="s">
        <v>222</v>
      </c>
      <c r="B206" s="90" t="s">
        <v>417</v>
      </c>
      <c r="C206" s="39">
        <v>1485</v>
      </c>
      <c r="D206" s="39">
        <v>1485</v>
      </c>
      <c r="E206" s="13"/>
      <c r="F206" s="13"/>
      <c r="G206" s="13"/>
      <c r="H206" s="13"/>
    </row>
    <row r="207" spans="1:8" s="12" customFormat="1" ht="60" x14ac:dyDescent="0.25">
      <c r="A207" s="59" t="s">
        <v>404</v>
      </c>
      <c r="B207" s="90" t="s">
        <v>418</v>
      </c>
      <c r="C207" s="39">
        <v>4002.6</v>
      </c>
      <c r="D207" s="39">
        <v>4002.6</v>
      </c>
      <c r="E207" s="13"/>
      <c r="F207" s="13"/>
      <c r="G207" s="13"/>
      <c r="H207" s="13"/>
    </row>
    <row r="208" spans="1:8" s="1" customFormat="1" ht="45" x14ac:dyDescent="0.25">
      <c r="A208" s="59" t="s">
        <v>196</v>
      </c>
      <c r="B208" s="85" t="s">
        <v>198</v>
      </c>
      <c r="C208" s="39">
        <v>5638</v>
      </c>
      <c r="D208" s="39">
        <v>5638</v>
      </c>
      <c r="E208" s="13"/>
      <c r="F208" s="13"/>
      <c r="G208" s="13"/>
      <c r="H208" s="20"/>
    </row>
    <row r="209" spans="1:8" s="1" customFormat="1" ht="45" x14ac:dyDescent="0.25">
      <c r="A209" s="61" t="s">
        <v>209</v>
      </c>
      <c r="B209" s="100" t="s">
        <v>210</v>
      </c>
      <c r="C209" s="41">
        <f>SUM(C210:C217)</f>
        <v>11523.5</v>
      </c>
      <c r="D209" s="41">
        <v>8523.5</v>
      </c>
      <c r="E209" s="13"/>
      <c r="F209" s="13"/>
      <c r="G209" s="13"/>
      <c r="H209" s="20"/>
    </row>
    <row r="210" spans="1:8" s="1" customFormat="1" ht="75" x14ac:dyDescent="0.25">
      <c r="A210" s="61" t="s">
        <v>270</v>
      </c>
      <c r="B210" s="108" t="s">
        <v>271</v>
      </c>
      <c r="C210" s="41">
        <v>3000</v>
      </c>
      <c r="D210" s="39">
        <v>0</v>
      </c>
      <c r="E210" s="13"/>
      <c r="F210" s="13"/>
      <c r="G210" s="13"/>
      <c r="H210" s="20"/>
    </row>
    <row r="211" spans="1:8" s="1" customFormat="1" ht="89.25" customHeight="1" x14ac:dyDescent="0.25">
      <c r="A211" s="61" t="s">
        <v>211</v>
      </c>
      <c r="B211" s="108" t="s">
        <v>231</v>
      </c>
      <c r="C211" s="41">
        <v>805.1</v>
      </c>
      <c r="D211" s="39">
        <v>805.1</v>
      </c>
      <c r="E211" s="13"/>
      <c r="F211" s="13"/>
      <c r="G211" s="13"/>
      <c r="H211" s="20"/>
    </row>
    <row r="212" spans="1:8" s="1" customFormat="1" ht="90" x14ac:dyDescent="0.25">
      <c r="A212" s="61" t="s">
        <v>212</v>
      </c>
      <c r="B212" s="108" t="s">
        <v>232</v>
      </c>
      <c r="C212" s="41">
        <v>1667.6</v>
      </c>
      <c r="D212" s="39">
        <v>1667.6</v>
      </c>
      <c r="E212" s="13"/>
      <c r="F212" s="13"/>
      <c r="G212" s="13"/>
      <c r="H212" s="20"/>
    </row>
    <row r="213" spans="1:8" s="1" customFormat="1" ht="90" x14ac:dyDescent="0.25">
      <c r="A213" s="61" t="s">
        <v>213</v>
      </c>
      <c r="B213" s="108" t="s">
        <v>227</v>
      </c>
      <c r="C213" s="41">
        <v>1980.2</v>
      </c>
      <c r="D213" s="39">
        <v>1980.2</v>
      </c>
      <c r="E213" s="13"/>
      <c r="F213" s="13"/>
      <c r="G213" s="13"/>
      <c r="H213" s="20"/>
    </row>
    <row r="214" spans="1:8" s="1" customFormat="1" ht="75" x14ac:dyDescent="0.25">
      <c r="A214" s="61" t="s">
        <v>214</v>
      </c>
      <c r="B214" s="108" t="s">
        <v>228</v>
      </c>
      <c r="C214" s="41">
        <v>251.3</v>
      </c>
      <c r="D214" s="39">
        <v>251.3</v>
      </c>
      <c r="E214" s="13"/>
      <c r="F214" s="13"/>
      <c r="G214" s="13"/>
      <c r="H214" s="20"/>
    </row>
    <row r="215" spans="1:8" s="1" customFormat="1" ht="75" x14ac:dyDescent="0.25">
      <c r="A215" s="61" t="s">
        <v>215</v>
      </c>
      <c r="B215" s="108" t="s">
        <v>229</v>
      </c>
      <c r="C215" s="41">
        <v>510.5</v>
      </c>
      <c r="D215" s="39">
        <v>510.5</v>
      </c>
      <c r="E215" s="13"/>
      <c r="F215" s="13"/>
      <c r="G215" s="13"/>
      <c r="H215" s="20"/>
    </row>
    <row r="216" spans="1:8" s="1" customFormat="1" ht="62.25" customHeight="1" x14ac:dyDescent="0.25">
      <c r="A216" s="61" t="s">
        <v>216</v>
      </c>
      <c r="B216" s="108" t="s">
        <v>230</v>
      </c>
      <c r="C216" s="41">
        <v>308.8</v>
      </c>
      <c r="D216" s="39">
        <v>308.8</v>
      </c>
      <c r="E216" s="13"/>
      <c r="F216" s="13"/>
      <c r="G216" s="13"/>
      <c r="H216" s="20"/>
    </row>
    <row r="217" spans="1:8" s="1" customFormat="1" ht="75" x14ac:dyDescent="0.25">
      <c r="A217" s="61" t="s">
        <v>272</v>
      </c>
      <c r="B217" s="108" t="s">
        <v>273</v>
      </c>
      <c r="C217" s="41">
        <v>3000</v>
      </c>
      <c r="D217" s="39">
        <v>3000</v>
      </c>
      <c r="E217" s="13"/>
      <c r="F217" s="13"/>
      <c r="G217" s="13"/>
      <c r="H217" s="20"/>
    </row>
    <row r="218" spans="1:8" s="1" customFormat="1" ht="30" x14ac:dyDescent="0.25">
      <c r="A218" s="61" t="s">
        <v>69</v>
      </c>
      <c r="B218" s="102" t="s">
        <v>487</v>
      </c>
      <c r="C218" s="42">
        <f>SUM(C219:C226)</f>
        <v>883196.4</v>
      </c>
      <c r="D218" s="42">
        <f t="shared" ref="D218" si="5">SUM(D219:D226)</f>
        <v>883196.3</v>
      </c>
      <c r="E218" s="13"/>
      <c r="F218" s="13"/>
      <c r="G218" s="13"/>
      <c r="H218" s="13"/>
    </row>
    <row r="219" spans="1:8" s="12" customFormat="1" ht="75" x14ac:dyDescent="0.25">
      <c r="A219" s="59" t="s">
        <v>149</v>
      </c>
      <c r="B219" s="85" t="s">
        <v>150</v>
      </c>
      <c r="C219" s="37">
        <v>13517</v>
      </c>
      <c r="D219" s="37">
        <v>13517</v>
      </c>
      <c r="E219" s="13"/>
      <c r="F219" s="13"/>
      <c r="G219" s="13"/>
      <c r="H219" s="13"/>
    </row>
    <row r="220" spans="1:8" s="1" customFormat="1" ht="60" x14ac:dyDescent="0.25">
      <c r="A220" s="59" t="s">
        <v>151</v>
      </c>
      <c r="B220" s="85" t="s">
        <v>152</v>
      </c>
      <c r="C220" s="42">
        <v>1690.8</v>
      </c>
      <c r="D220" s="42">
        <v>1690.8</v>
      </c>
      <c r="E220" s="13"/>
      <c r="F220" s="13"/>
      <c r="G220" s="13"/>
      <c r="H220" s="20"/>
    </row>
    <row r="221" spans="1:8" s="12" customFormat="1" ht="60" x14ac:dyDescent="0.25">
      <c r="A221" s="59" t="s">
        <v>176</v>
      </c>
      <c r="B221" s="85" t="s">
        <v>177</v>
      </c>
      <c r="C221" s="42">
        <v>726.4</v>
      </c>
      <c r="D221" s="42">
        <v>726.4</v>
      </c>
      <c r="E221" s="13"/>
      <c r="F221" s="13"/>
      <c r="G221" s="13"/>
      <c r="H221" s="13"/>
    </row>
    <row r="222" spans="1:8" s="1" customFormat="1" ht="60" x14ac:dyDescent="0.25">
      <c r="A222" s="59" t="s">
        <v>153</v>
      </c>
      <c r="B222" s="85" t="s">
        <v>154</v>
      </c>
      <c r="C222" s="37">
        <v>18</v>
      </c>
      <c r="D222" s="37">
        <v>18</v>
      </c>
      <c r="E222" s="13"/>
      <c r="F222" s="13"/>
      <c r="G222" s="13"/>
      <c r="H222" s="20"/>
    </row>
    <row r="223" spans="1:8" s="1" customFormat="1" ht="75" x14ac:dyDescent="0.25">
      <c r="A223" s="59" t="s">
        <v>179</v>
      </c>
      <c r="B223" s="85" t="s">
        <v>180</v>
      </c>
      <c r="C223" s="37">
        <v>5676.8</v>
      </c>
      <c r="D223" s="37">
        <v>5676.8</v>
      </c>
      <c r="E223" s="13"/>
      <c r="F223" s="13"/>
      <c r="G223" s="13"/>
      <c r="H223" s="20"/>
    </row>
    <row r="224" spans="1:8" s="12" customFormat="1" ht="60" x14ac:dyDescent="0.25">
      <c r="A224" s="59" t="s">
        <v>156</v>
      </c>
      <c r="B224" s="85" t="s">
        <v>155</v>
      </c>
      <c r="C224" s="37">
        <v>48655.7</v>
      </c>
      <c r="D224" s="37">
        <v>48655.7</v>
      </c>
      <c r="E224" s="13"/>
      <c r="F224" s="13"/>
      <c r="G224" s="13"/>
      <c r="H224" s="13"/>
    </row>
    <row r="225" spans="1:8" s="1" customFormat="1" ht="28.5" customHeight="1" x14ac:dyDescent="0.25">
      <c r="A225" s="59" t="s">
        <v>157</v>
      </c>
      <c r="B225" s="85" t="s">
        <v>158</v>
      </c>
      <c r="C225" s="37">
        <v>2545.6999999999998</v>
      </c>
      <c r="D225" s="37">
        <v>2545.6999999999998</v>
      </c>
      <c r="E225" s="13"/>
      <c r="F225" s="13"/>
      <c r="G225" s="13"/>
      <c r="H225" s="20" t="s">
        <v>255</v>
      </c>
    </row>
    <row r="226" spans="1:8" s="1" customFormat="1" x14ac:dyDescent="0.25">
      <c r="A226" s="59" t="s">
        <v>159</v>
      </c>
      <c r="B226" s="85" t="s">
        <v>181</v>
      </c>
      <c r="C226" s="37">
        <f>SUM(C227:C233)</f>
        <v>810366</v>
      </c>
      <c r="D226" s="37">
        <f>SUM(D227:D233)</f>
        <v>810365.9</v>
      </c>
      <c r="E226" s="13"/>
      <c r="F226" s="13"/>
      <c r="G226" s="13"/>
      <c r="H226" s="20"/>
    </row>
    <row r="227" spans="1:8" s="1" customFormat="1" ht="60" x14ac:dyDescent="0.25">
      <c r="A227" s="59" t="s">
        <v>341</v>
      </c>
      <c r="B227" s="85" t="s">
        <v>160</v>
      </c>
      <c r="C227" s="39">
        <v>841.1</v>
      </c>
      <c r="D227" s="39">
        <v>841.1</v>
      </c>
      <c r="E227" s="13"/>
      <c r="F227" s="13"/>
      <c r="G227" s="13"/>
      <c r="H227" s="20"/>
    </row>
    <row r="228" spans="1:8" s="12" customFormat="1" ht="102.75" customHeight="1" x14ac:dyDescent="0.25">
      <c r="A228" s="61" t="s">
        <v>419</v>
      </c>
      <c r="B228" s="85" t="s">
        <v>420</v>
      </c>
      <c r="C228" s="39">
        <v>519473.8</v>
      </c>
      <c r="D228" s="39">
        <v>519473.8</v>
      </c>
      <c r="E228" s="13"/>
      <c r="F228" s="13"/>
      <c r="G228" s="13"/>
      <c r="H228" s="13"/>
    </row>
    <row r="229" spans="1:8" s="1" customFormat="1" ht="62.25" customHeight="1" x14ac:dyDescent="0.25">
      <c r="A229" s="61" t="s">
        <v>342</v>
      </c>
      <c r="B229" s="85" t="s">
        <v>167</v>
      </c>
      <c r="C229" s="39">
        <v>18135.599999999999</v>
      </c>
      <c r="D229" s="40">
        <v>18135.599999999999</v>
      </c>
      <c r="E229" s="13"/>
      <c r="F229" s="13"/>
      <c r="G229" s="13"/>
      <c r="H229" s="20"/>
    </row>
    <row r="230" spans="1:8" s="1" customFormat="1" ht="90" x14ac:dyDescent="0.25">
      <c r="A230" s="59" t="s">
        <v>343</v>
      </c>
      <c r="B230" s="90" t="s">
        <v>161</v>
      </c>
      <c r="C230" s="39">
        <v>452.9</v>
      </c>
      <c r="D230" s="39">
        <v>452.9</v>
      </c>
      <c r="E230" s="13"/>
      <c r="F230" s="13"/>
      <c r="G230" s="13"/>
      <c r="H230" s="20"/>
    </row>
    <row r="231" spans="1:8" s="12" customFormat="1" ht="75" x14ac:dyDescent="0.25">
      <c r="A231" s="59" t="s">
        <v>421</v>
      </c>
      <c r="B231" s="90" t="s">
        <v>422</v>
      </c>
      <c r="C231" s="39">
        <v>262431.59999999998</v>
      </c>
      <c r="D231" s="39">
        <v>262431.59999999998</v>
      </c>
      <c r="E231" s="13"/>
      <c r="F231" s="13"/>
      <c r="G231" s="13"/>
      <c r="H231" s="13"/>
    </row>
    <row r="232" spans="1:8" s="1" customFormat="1" ht="120" x14ac:dyDescent="0.25">
      <c r="A232" s="59" t="s">
        <v>344</v>
      </c>
      <c r="B232" s="90" t="s">
        <v>226</v>
      </c>
      <c r="C232" s="39">
        <v>2268</v>
      </c>
      <c r="D232" s="39">
        <v>2268</v>
      </c>
      <c r="E232" s="13"/>
      <c r="F232" s="13"/>
      <c r="G232" s="13"/>
      <c r="H232" s="20"/>
    </row>
    <row r="233" spans="1:8" s="1" customFormat="1" ht="120" x14ac:dyDescent="0.25">
      <c r="A233" s="59" t="s">
        <v>345</v>
      </c>
      <c r="B233" s="90" t="s">
        <v>162</v>
      </c>
      <c r="C233" s="39">
        <v>6763</v>
      </c>
      <c r="D233" s="39">
        <v>6762.9</v>
      </c>
      <c r="E233" s="13"/>
      <c r="F233" s="13"/>
      <c r="G233" s="13"/>
      <c r="H233" s="20"/>
    </row>
    <row r="234" spans="1:8" s="12" customFormat="1" x14ac:dyDescent="0.25">
      <c r="A234" s="59" t="s">
        <v>252</v>
      </c>
      <c r="B234" s="102" t="s">
        <v>488</v>
      </c>
      <c r="C234" s="37">
        <f>C236+C235</f>
        <v>8708.2999999999993</v>
      </c>
      <c r="D234" s="37">
        <f>D236+D235</f>
        <v>102393.1</v>
      </c>
      <c r="E234" s="13"/>
      <c r="F234" s="13"/>
      <c r="G234" s="13"/>
      <c r="H234" s="13"/>
    </row>
    <row r="235" spans="1:8" s="12" customFormat="1" ht="131.25" customHeight="1" x14ac:dyDescent="0.25">
      <c r="A235" s="59" t="s">
        <v>402</v>
      </c>
      <c r="B235" s="85" t="s">
        <v>403</v>
      </c>
      <c r="C235" s="37">
        <v>651</v>
      </c>
      <c r="D235" s="37">
        <v>651</v>
      </c>
      <c r="E235" s="13"/>
      <c r="F235" s="13"/>
      <c r="G235" s="13"/>
      <c r="H235" s="13"/>
    </row>
    <row r="236" spans="1:8" s="12" customFormat="1" ht="30" x14ac:dyDescent="0.25">
      <c r="A236" s="59" t="s">
        <v>250</v>
      </c>
      <c r="B236" s="85" t="s">
        <v>251</v>
      </c>
      <c r="C236" s="37">
        <f>C241+C238+C237+C244+C239</f>
        <v>8057.2999999999993</v>
      </c>
      <c r="D236" s="37">
        <f>D241+D238+D237+D244+D240+D239</f>
        <v>101742.1</v>
      </c>
      <c r="E236" s="13"/>
      <c r="F236" s="13"/>
      <c r="G236" s="13"/>
      <c r="H236" s="13"/>
    </row>
    <row r="237" spans="1:8" s="12" customFormat="1" ht="56.25" customHeight="1" x14ac:dyDescent="0.25">
      <c r="A237" s="59" t="s">
        <v>423</v>
      </c>
      <c r="B237" s="90" t="s">
        <v>424</v>
      </c>
      <c r="C237" s="39">
        <v>1788.4</v>
      </c>
      <c r="D237" s="39">
        <v>1788.4</v>
      </c>
      <c r="E237" s="13"/>
      <c r="F237" s="13"/>
      <c r="G237" s="13"/>
      <c r="H237" s="13"/>
    </row>
    <row r="238" spans="1:8" s="12" customFormat="1" ht="41.25" customHeight="1" x14ac:dyDescent="0.25">
      <c r="A238" s="59" t="s">
        <v>346</v>
      </c>
      <c r="B238" s="90" t="s">
        <v>278</v>
      </c>
      <c r="C238" s="39">
        <v>3000</v>
      </c>
      <c r="D238" s="39">
        <v>3000</v>
      </c>
      <c r="E238" s="13"/>
      <c r="F238" s="13"/>
      <c r="G238" s="13"/>
      <c r="H238" s="13"/>
    </row>
    <row r="239" spans="1:8" s="12" customFormat="1" ht="90" x14ac:dyDescent="0.25">
      <c r="A239" s="59" t="s">
        <v>286</v>
      </c>
      <c r="B239" s="90" t="s">
        <v>287</v>
      </c>
      <c r="C239" s="39">
        <v>2000</v>
      </c>
      <c r="D239" s="39">
        <v>2000</v>
      </c>
      <c r="E239" s="13"/>
      <c r="F239" s="13"/>
      <c r="G239" s="13"/>
      <c r="H239" s="13"/>
    </row>
    <row r="240" spans="1:8" s="12" customFormat="1" ht="75" x14ac:dyDescent="0.25">
      <c r="A240" s="62" t="s">
        <v>511</v>
      </c>
      <c r="B240" s="109" t="s">
        <v>510</v>
      </c>
      <c r="C240" s="39">
        <v>0</v>
      </c>
      <c r="D240" s="39">
        <v>93700</v>
      </c>
      <c r="E240" s="13"/>
      <c r="F240" s="13"/>
      <c r="G240" s="13"/>
      <c r="H240" s="13"/>
    </row>
    <row r="241" spans="1:8" s="12" customFormat="1" ht="72" customHeight="1" x14ac:dyDescent="0.25">
      <c r="A241" s="59" t="s">
        <v>347</v>
      </c>
      <c r="B241" s="107" t="s">
        <v>254</v>
      </c>
      <c r="C241" s="39">
        <f>C242+C243</f>
        <v>1142.9000000000001</v>
      </c>
      <c r="D241" s="39">
        <f t="shared" ref="D241" si="6">D242+D243</f>
        <v>1142.9000000000001</v>
      </c>
      <c r="E241" s="13"/>
      <c r="F241" s="13"/>
      <c r="G241" s="13"/>
      <c r="H241" s="13"/>
    </row>
    <row r="242" spans="1:8" s="12" customFormat="1" ht="75" customHeight="1" x14ac:dyDescent="0.25">
      <c r="A242" s="59" t="s">
        <v>498</v>
      </c>
      <c r="B242" s="90" t="s">
        <v>279</v>
      </c>
      <c r="C242" s="39">
        <v>468.5</v>
      </c>
      <c r="D242" s="39">
        <v>468.5</v>
      </c>
      <c r="E242" s="13"/>
      <c r="F242" s="13"/>
      <c r="G242" s="13"/>
      <c r="H242" s="13"/>
    </row>
    <row r="243" spans="1:8" s="12" customFormat="1" ht="75" x14ac:dyDescent="0.25">
      <c r="A243" s="59" t="s">
        <v>499</v>
      </c>
      <c r="B243" s="90" t="s">
        <v>280</v>
      </c>
      <c r="C243" s="39">
        <v>674.4</v>
      </c>
      <c r="D243" s="39">
        <v>674.4</v>
      </c>
      <c r="E243" s="13"/>
      <c r="F243" s="13"/>
      <c r="G243" s="13"/>
      <c r="H243" s="13"/>
    </row>
    <row r="244" spans="1:8" s="1" customFormat="1" ht="75.75" customHeight="1" x14ac:dyDescent="0.25">
      <c r="A244" s="59" t="s">
        <v>348</v>
      </c>
      <c r="B244" s="107" t="s">
        <v>254</v>
      </c>
      <c r="C244" s="39">
        <f>C246+C247+C248+C249+C250+C251+C245</f>
        <v>126</v>
      </c>
      <c r="D244" s="39">
        <f>SUM(D245:D251)</f>
        <v>110.80000000000001</v>
      </c>
      <c r="E244" s="20"/>
      <c r="F244" s="20"/>
      <c r="G244" s="20"/>
      <c r="H244" s="20"/>
    </row>
    <row r="245" spans="1:8" s="12" customFormat="1" ht="90" x14ac:dyDescent="0.25">
      <c r="A245" s="59" t="s">
        <v>500</v>
      </c>
      <c r="B245" s="90" t="s">
        <v>425</v>
      </c>
      <c r="C245" s="40">
        <v>20</v>
      </c>
      <c r="D245" s="39">
        <v>19</v>
      </c>
      <c r="E245" s="13"/>
      <c r="F245" s="13"/>
      <c r="G245" s="13"/>
      <c r="H245" s="13"/>
    </row>
    <row r="246" spans="1:8" s="12" customFormat="1" ht="105" x14ac:dyDescent="0.25">
      <c r="A246" s="59" t="s">
        <v>349</v>
      </c>
      <c r="B246" s="110" t="s">
        <v>281</v>
      </c>
      <c r="C246" s="40">
        <v>20</v>
      </c>
      <c r="D246" s="39">
        <v>10</v>
      </c>
      <c r="E246" s="13"/>
      <c r="F246" s="13"/>
      <c r="G246" s="13"/>
      <c r="H246" s="13"/>
    </row>
    <row r="247" spans="1:8" s="12" customFormat="1" ht="89.25" customHeight="1" x14ac:dyDescent="0.25">
      <c r="A247" s="59" t="s">
        <v>350</v>
      </c>
      <c r="B247" s="110" t="s">
        <v>282</v>
      </c>
      <c r="C247" s="40">
        <v>20</v>
      </c>
      <c r="D247" s="40">
        <v>18.7</v>
      </c>
      <c r="E247" s="13"/>
      <c r="F247" s="13"/>
      <c r="G247" s="13"/>
      <c r="H247" s="13"/>
    </row>
    <row r="248" spans="1:8" s="12" customFormat="1" ht="105" x14ac:dyDescent="0.25">
      <c r="A248" s="59" t="s">
        <v>351</v>
      </c>
      <c r="B248" s="110" t="s">
        <v>283</v>
      </c>
      <c r="C248" s="40">
        <v>20</v>
      </c>
      <c r="D248" s="40">
        <v>18.600000000000001</v>
      </c>
      <c r="E248" s="13"/>
      <c r="F248" s="13"/>
      <c r="G248" s="13"/>
      <c r="H248" s="13"/>
    </row>
    <row r="249" spans="1:8" s="12" customFormat="1" ht="90" x14ac:dyDescent="0.25">
      <c r="A249" s="59" t="s">
        <v>352</v>
      </c>
      <c r="B249" s="110" t="s">
        <v>512</v>
      </c>
      <c r="C249" s="40">
        <v>10</v>
      </c>
      <c r="D249" s="40">
        <v>9.1999999999999993</v>
      </c>
      <c r="E249" s="13"/>
      <c r="F249" s="13"/>
      <c r="G249" s="13"/>
      <c r="H249" s="13"/>
    </row>
    <row r="250" spans="1:8" s="12" customFormat="1" ht="90" x14ac:dyDescent="0.25">
      <c r="A250" s="59" t="s">
        <v>353</v>
      </c>
      <c r="B250" s="110" t="s">
        <v>284</v>
      </c>
      <c r="C250" s="40">
        <v>10</v>
      </c>
      <c r="D250" s="40">
        <v>9.4</v>
      </c>
      <c r="E250" s="13"/>
      <c r="F250" s="13"/>
      <c r="G250" s="13"/>
      <c r="H250" s="13"/>
    </row>
    <row r="251" spans="1:8" s="12" customFormat="1" ht="75" x14ac:dyDescent="0.25">
      <c r="A251" s="59" t="s">
        <v>354</v>
      </c>
      <c r="B251" s="110" t="s">
        <v>285</v>
      </c>
      <c r="C251" s="40">
        <v>26</v>
      </c>
      <c r="D251" s="40">
        <v>25.9</v>
      </c>
      <c r="E251" s="13"/>
      <c r="F251" s="13"/>
      <c r="G251" s="13"/>
      <c r="H251" s="13"/>
    </row>
    <row r="252" spans="1:8" s="30" customFormat="1" ht="28.5" x14ac:dyDescent="0.2">
      <c r="A252" s="58" t="s">
        <v>63</v>
      </c>
      <c r="B252" s="84" t="s">
        <v>64</v>
      </c>
      <c r="C252" s="43">
        <f>C253</f>
        <v>1753</v>
      </c>
      <c r="D252" s="43">
        <f t="shared" ref="D252" si="7">D253</f>
        <v>1885.9</v>
      </c>
      <c r="E252" s="28"/>
      <c r="F252" s="28"/>
      <c r="G252" s="28"/>
      <c r="H252" s="29"/>
    </row>
    <row r="253" spans="1:8" s="1" customFormat="1" ht="45" x14ac:dyDescent="0.25">
      <c r="A253" s="59" t="s">
        <v>141</v>
      </c>
      <c r="B253" s="85" t="s">
        <v>142</v>
      </c>
      <c r="C253" s="37">
        <v>1753</v>
      </c>
      <c r="D253" s="37">
        <v>1885.9</v>
      </c>
      <c r="E253" s="13"/>
      <c r="F253" s="13"/>
      <c r="G253" s="13"/>
      <c r="H253" s="20"/>
    </row>
    <row r="254" spans="1:8" s="1" customFormat="1" x14ac:dyDescent="0.25">
      <c r="A254" s="70" t="s">
        <v>65</v>
      </c>
      <c r="B254" s="101" t="s">
        <v>66</v>
      </c>
      <c r="C254" s="43">
        <f>SUM(C255)</f>
        <v>407.7</v>
      </c>
      <c r="D254" s="43">
        <f t="shared" ref="D254" si="8">SUM(D255)</f>
        <v>336.7</v>
      </c>
      <c r="E254" s="13"/>
      <c r="F254" s="13"/>
      <c r="G254" s="13"/>
      <c r="H254" s="20"/>
    </row>
    <row r="255" spans="1:8" s="1" customFormat="1" ht="45" x14ac:dyDescent="0.25">
      <c r="A255" s="59" t="s">
        <v>144</v>
      </c>
      <c r="B255" s="85" t="s">
        <v>143</v>
      </c>
      <c r="C255" s="37">
        <v>407.7</v>
      </c>
      <c r="D255" s="37">
        <v>336.7</v>
      </c>
      <c r="E255" s="13"/>
      <c r="F255" s="13"/>
      <c r="G255" s="13"/>
      <c r="H255" s="20"/>
    </row>
    <row r="256" spans="1:8" s="1" customFormat="1" ht="71.25" x14ac:dyDescent="0.25">
      <c r="A256" s="72" t="s">
        <v>466</v>
      </c>
      <c r="B256" s="111" t="s">
        <v>464</v>
      </c>
      <c r="C256" s="36">
        <f>SUM(C257)</f>
        <v>0</v>
      </c>
      <c r="D256" s="36">
        <f>SUM(D257)</f>
        <v>10</v>
      </c>
      <c r="E256" s="13"/>
      <c r="F256" s="13"/>
      <c r="G256" s="13"/>
      <c r="H256" s="20"/>
    </row>
    <row r="257" spans="1:8" s="1" customFormat="1" ht="30" x14ac:dyDescent="0.25">
      <c r="A257" s="62" t="s">
        <v>467</v>
      </c>
      <c r="B257" s="109" t="s">
        <v>465</v>
      </c>
      <c r="C257" s="37">
        <v>0</v>
      </c>
      <c r="D257" s="37">
        <v>10</v>
      </c>
      <c r="E257" s="13"/>
      <c r="F257" s="13"/>
      <c r="G257" s="13"/>
      <c r="H257" s="20"/>
    </row>
    <row r="258" spans="1:8" s="1" customFormat="1" ht="57" x14ac:dyDescent="0.25">
      <c r="A258" s="73" t="s">
        <v>458</v>
      </c>
      <c r="B258" s="112" t="s">
        <v>456</v>
      </c>
      <c r="C258" s="36">
        <f>SUM(C259)</f>
        <v>0</v>
      </c>
      <c r="D258" s="36">
        <f>SUM(D259)</f>
        <v>-286.5</v>
      </c>
      <c r="E258" s="13"/>
      <c r="F258" s="13"/>
      <c r="G258" s="13"/>
      <c r="H258" s="20"/>
    </row>
    <row r="259" spans="1:8" s="1" customFormat="1" ht="45" x14ac:dyDescent="0.25">
      <c r="A259" s="59" t="s">
        <v>459</v>
      </c>
      <c r="B259" s="85" t="s">
        <v>457</v>
      </c>
      <c r="C259" s="37">
        <f>SUM(C260:C266)</f>
        <v>0</v>
      </c>
      <c r="D259" s="37">
        <f>SUM(D260:D266)</f>
        <v>-286.5</v>
      </c>
      <c r="E259" s="13"/>
      <c r="F259" s="13"/>
      <c r="G259" s="13"/>
      <c r="H259" s="20"/>
    </row>
    <row r="260" spans="1:8" s="1" customFormat="1" ht="90" x14ac:dyDescent="0.25">
      <c r="A260" s="59" t="s">
        <v>501</v>
      </c>
      <c r="B260" s="113" t="s">
        <v>491</v>
      </c>
      <c r="C260" s="39">
        <v>0</v>
      </c>
      <c r="D260" s="39">
        <v>-8.1999999999999993</v>
      </c>
      <c r="E260" s="13"/>
      <c r="F260" s="13"/>
      <c r="G260" s="13"/>
      <c r="H260" s="20"/>
    </row>
    <row r="261" spans="1:8" s="1" customFormat="1" ht="120" customHeight="1" x14ac:dyDescent="0.25">
      <c r="A261" s="59" t="s">
        <v>502</v>
      </c>
      <c r="B261" s="113" t="s">
        <v>460</v>
      </c>
      <c r="C261" s="39">
        <v>0</v>
      </c>
      <c r="D261" s="39">
        <v>-12.7</v>
      </c>
      <c r="E261" s="13"/>
      <c r="F261" s="13"/>
      <c r="G261" s="13"/>
      <c r="H261" s="20"/>
    </row>
    <row r="262" spans="1:8" s="1" customFormat="1" ht="90" x14ac:dyDescent="0.25">
      <c r="A262" s="59" t="s">
        <v>503</v>
      </c>
      <c r="B262" s="85" t="s">
        <v>461</v>
      </c>
      <c r="C262" s="39">
        <v>0</v>
      </c>
      <c r="D262" s="39">
        <v>-34.700000000000003</v>
      </c>
      <c r="E262" s="13"/>
      <c r="F262" s="13"/>
      <c r="G262" s="13"/>
      <c r="H262" s="20"/>
    </row>
    <row r="263" spans="1:8" s="1" customFormat="1" ht="75" x14ac:dyDescent="0.25">
      <c r="A263" s="59" t="s">
        <v>504</v>
      </c>
      <c r="B263" s="85" t="s">
        <v>462</v>
      </c>
      <c r="C263" s="39">
        <v>0</v>
      </c>
      <c r="D263" s="39">
        <v>-19.5</v>
      </c>
      <c r="E263" s="13"/>
      <c r="F263" s="13"/>
      <c r="G263" s="13"/>
      <c r="H263" s="20"/>
    </row>
    <row r="264" spans="1:8" s="1" customFormat="1" ht="90" x14ac:dyDescent="0.25">
      <c r="A264" s="59" t="s">
        <v>505</v>
      </c>
      <c r="B264" s="100" t="s">
        <v>489</v>
      </c>
      <c r="C264" s="39">
        <v>0</v>
      </c>
      <c r="D264" s="39">
        <v>-67.2</v>
      </c>
      <c r="E264" s="13"/>
      <c r="F264" s="13"/>
      <c r="G264" s="13"/>
      <c r="H264" s="20"/>
    </row>
    <row r="265" spans="1:8" s="1" customFormat="1" ht="75" x14ac:dyDescent="0.25">
      <c r="A265" s="59" t="s">
        <v>506</v>
      </c>
      <c r="B265" s="100" t="s">
        <v>463</v>
      </c>
      <c r="C265" s="39">
        <v>0</v>
      </c>
      <c r="D265" s="39">
        <v>-37.9</v>
      </c>
      <c r="E265" s="13"/>
      <c r="F265" s="13"/>
      <c r="G265" s="13"/>
      <c r="H265" s="20"/>
    </row>
    <row r="266" spans="1:8" s="1" customFormat="1" ht="120" x14ac:dyDescent="0.25">
      <c r="A266" s="59" t="s">
        <v>507</v>
      </c>
      <c r="B266" s="85" t="s">
        <v>490</v>
      </c>
      <c r="C266" s="39">
        <v>0</v>
      </c>
      <c r="D266" s="39">
        <v>-106.3</v>
      </c>
      <c r="E266" s="13"/>
      <c r="F266" s="13"/>
      <c r="G266" s="13"/>
      <c r="H266" s="20"/>
    </row>
    <row r="267" spans="1:8" s="1" customFormat="1" x14ac:dyDescent="0.25">
      <c r="A267" s="46"/>
      <c r="B267" s="84" t="s">
        <v>67</v>
      </c>
      <c r="C267" s="36">
        <f>SUM(C13+C167)</f>
        <v>2458658.46838</v>
      </c>
      <c r="D267" s="36">
        <f>SUM(D13+D167)</f>
        <v>2632973.1</v>
      </c>
      <c r="E267" s="13"/>
      <c r="F267" s="13"/>
      <c r="G267" s="13"/>
      <c r="H267" s="20"/>
    </row>
    <row r="272" spans="1:8" x14ac:dyDescent="0.2">
      <c r="C272" s="44"/>
      <c r="D272" s="44"/>
    </row>
  </sheetData>
  <mergeCells count="11">
    <mergeCell ref="A1:D1"/>
    <mergeCell ref="A2:D2"/>
    <mergeCell ref="A3:D3"/>
    <mergeCell ref="A4:D4"/>
    <mergeCell ref="A5:D5"/>
    <mergeCell ref="A6:D6"/>
    <mergeCell ref="A8:D8"/>
    <mergeCell ref="A9:D9"/>
    <mergeCell ref="A11:A12"/>
    <mergeCell ref="B11:B12"/>
    <mergeCell ref="C11:D11"/>
  </mergeCells>
  <pageMargins left="0.78740157480314965" right="0.39370078740157483" top="0.59055118110236227" bottom="0.59055118110236227" header="0.31496062992125984" footer="0.39370078740157483"/>
  <pageSetup paperSize="9" scale="85"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1"/>
  <sheetViews>
    <sheetView topLeftCell="A7" workbookViewId="0">
      <selection activeCell="E9" sqref="E9:E37"/>
    </sheetView>
  </sheetViews>
  <sheetFormatPr defaultRowHeight="15" x14ac:dyDescent="0.25"/>
  <cols>
    <col min="5" max="5" width="9.140625" style="10"/>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s.galagan</dc:creator>
  <cp:lastModifiedBy>Зверева</cp:lastModifiedBy>
  <cp:lastPrinted>2025-05-29T12:33:53Z</cp:lastPrinted>
  <dcterms:created xsi:type="dcterms:W3CDTF">2017-10-19T12:50:37Z</dcterms:created>
  <dcterms:modified xsi:type="dcterms:W3CDTF">2025-05-29T12:34:51Z</dcterms:modified>
</cp:coreProperties>
</file>